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omments1.xml" ContentType="application/vnd.openxmlformats-officedocument.spreadsheetml.comments+xml"/>
  <Override PartName="/xl/drawings/drawing10.xml" ContentType="application/vnd.openxmlformats-officedocument.drawing+xml"/>
  <Override PartName="/xl/comments2.xml" ContentType="application/vnd.openxmlformats-officedocument.spreadsheetml.comments+xml"/>
  <Override PartName="/xl/drawings/drawing11.xml" ContentType="application/vnd.openxmlformats-officedocument.drawing+xml"/>
  <Override PartName="/xl/comments3.xml" ContentType="application/vnd.openxmlformats-officedocument.spreadsheetml.comments+xml"/>
  <Override PartName="/xl/drawings/drawing1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730"/>
  <workbookPr defaultThemeVersion="124226"/>
  <mc:AlternateContent xmlns:mc="http://schemas.openxmlformats.org/markup-compatibility/2006">
    <mc:Choice Requires="x15">
      <x15ac:absPath xmlns:x15ac="http://schemas.microsoft.com/office/spreadsheetml/2010/11/ac" url="C:\Users\7511842W\SNCF\Regulation GC (Grp. O365) - Documents\DRG\DRG 2021\DRG et Annexes\annexes en cours de rédaction\"/>
    </mc:Choice>
  </mc:AlternateContent>
  <xr:revisionPtr revIDLastSave="79" documentId="11_A3EA7FD177DB0DEE612D0776A511B2B31080424F" xr6:coauthVersionLast="36" xr6:coauthVersionMax="45" xr10:uidLastSave="{E9A881AB-3FE4-4D49-B7FC-D2547F10B4A4}"/>
  <bookViews>
    <workbookView xWindow="2910" yWindow="480" windowWidth="12450" windowHeight="6555" tabRatio="813" firstSheet="1" activeTab="4" xr2:uid="{00000000-000D-0000-FFFF-FFFF00000000}"/>
  </bookViews>
  <sheets>
    <sheet name="Notice" sheetId="8" r:id="rId1"/>
    <sheet name="Fiche Propreté " sheetId="16" r:id="rId2"/>
    <sheet name="Fiche Disponibilité élévatique" sheetId="9" r:id="rId3"/>
    <sheet name="Fiche écran TFT" sheetId="27" r:id="rId4"/>
    <sheet name="Fiche informations en gare" sheetId="28" r:id="rId5"/>
    <sheet name="Fiche Satisfaction" sheetId="18" r:id="rId6"/>
    <sheet name="Fiche PMR" sheetId="25" r:id="rId7"/>
    <sheet name="Fiche Porte embarquements" sheetId="33" r:id="rId8"/>
    <sheet name="Histo - Objectif Propreté" sheetId="29" r:id="rId9"/>
    <sheet name="Histo-objectifs élévatique" sheetId="30" r:id="rId10"/>
    <sheet name="Histo Qualité Information" sheetId="31" r:id="rId11"/>
    <sheet name="Histo-objectifs Satisfaction" sheetId="6" r:id="rId12"/>
  </sheets>
  <definedNames>
    <definedName name="_xlnm.Print_Area" localSheetId="2">'Fiche Disponibilité élévatique'!$A$1:$B$12</definedName>
    <definedName name="_xlnm.Print_Area" localSheetId="3">'Fiche écran TFT'!$A$1:$B$13</definedName>
    <definedName name="_xlnm.Print_Area" localSheetId="4">'Fiche informations en gare'!$A$1:$B$13</definedName>
    <definedName name="_xlnm.Print_Area" localSheetId="6">'Fiche PMR'!$A$1:$B$13</definedName>
    <definedName name="_xlnm.Print_Area" localSheetId="7">'Fiche Porte embarquements'!$A$1:$B$13</definedName>
    <definedName name="_xlnm.Print_Area" localSheetId="1">'Fiche Propreté '!$A$1:$B$12</definedName>
    <definedName name="_xlnm.Print_Area" localSheetId="5">'Fiche Satisfaction'!$A$1:$B$13</definedName>
    <definedName name="_xlnm.Print_Area" localSheetId="8">'Histo - Objectif Propreté'!$A$1:$N$64</definedName>
    <definedName name="_xlnm.Print_Area" localSheetId="10">'Histo Qualité Information'!$A$1:$AA$66</definedName>
    <definedName name="_xlnm.Print_Area" localSheetId="9">'Histo-objectifs élévatique'!$A$1:$AM$66</definedName>
    <definedName name="_xlnm.Print_Area" localSheetId="11">'Histo-objectifs Satisfaction'!$A$1:$L$63</definedName>
    <definedName name="_xlnm.Print_Area" localSheetId="0">Notice!$A$2:$A$12</definedName>
  </definedNames>
  <calcPr calcId="191028" calcMode="manual"/>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M38" i="6" l="1"/>
  <c r="N38" i="6" s="1"/>
  <c r="M15" i="6" l="1"/>
  <c r="M6" i="6"/>
  <c r="M7" i="6"/>
  <c r="M8" i="6"/>
  <c r="M9" i="6"/>
  <c r="M10" i="6"/>
  <c r="M11" i="6"/>
  <c r="M12" i="6"/>
  <c r="M13" i="6"/>
  <c r="M14" i="6"/>
  <c r="M16" i="6"/>
  <c r="M17" i="6"/>
  <c r="M18" i="6"/>
  <c r="M19" i="6"/>
  <c r="M20" i="6"/>
  <c r="M21" i="6"/>
  <c r="M22" i="6"/>
  <c r="M23" i="6"/>
  <c r="M24" i="6"/>
  <c r="M25" i="6"/>
  <c r="M26" i="6"/>
  <c r="M27" i="6"/>
  <c r="M28" i="6"/>
  <c r="M29" i="6"/>
  <c r="M30" i="6"/>
  <c r="M31" i="6"/>
  <c r="M32" i="6"/>
  <c r="M33" i="6"/>
  <c r="M34" i="6"/>
  <c r="M35" i="6"/>
  <c r="M36" i="6"/>
  <c r="M37" i="6"/>
  <c r="M39" i="6"/>
  <c r="M40" i="6"/>
  <c r="M41" i="6"/>
  <c r="M42" i="6"/>
  <c r="M45" i="6"/>
  <c r="M46" i="6"/>
  <c r="M47" i="6"/>
  <c r="M48" i="6"/>
  <c r="M5" i="6"/>
  <c r="N27" i="6" l="1"/>
  <c r="N5" i="6"/>
  <c r="A1" i="33" l="1"/>
  <c r="A1" i="25"/>
  <c r="A1" i="18"/>
  <c r="N48" i="6" l="1"/>
  <c r="N47" i="6"/>
  <c r="N46" i="6"/>
  <c r="N45" i="6"/>
  <c r="N42" i="6"/>
  <c r="N41" i="6"/>
  <c r="N40" i="6"/>
  <c r="N39" i="6"/>
  <c r="N37" i="6"/>
  <c r="N36" i="6"/>
  <c r="N35" i="6"/>
  <c r="N34" i="6"/>
  <c r="N33" i="6"/>
  <c r="N32" i="6"/>
  <c r="N31" i="6"/>
  <c r="N30" i="6"/>
  <c r="N29" i="6"/>
  <c r="N28" i="6"/>
  <c r="N26" i="6"/>
  <c r="N25" i="6"/>
  <c r="N24" i="6"/>
  <c r="N23" i="6"/>
  <c r="N22" i="6"/>
  <c r="N21" i="6"/>
  <c r="N20" i="6"/>
  <c r="N19" i="6"/>
  <c r="N18" i="6"/>
  <c r="N17" i="6"/>
  <c r="N16" i="6"/>
  <c r="N15" i="6"/>
  <c r="N14" i="6"/>
  <c r="N13" i="6"/>
  <c r="N12" i="6"/>
  <c r="N11" i="6"/>
  <c r="N10" i="6"/>
  <c r="N9" i="6"/>
  <c r="N8" i="6"/>
  <c r="N7" i="6"/>
  <c r="N6" i="6"/>
  <c r="W51" i="31"/>
  <c r="V51" i="31"/>
  <c r="W50" i="31"/>
  <c r="V50" i="31"/>
  <c r="W49" i="31"/>
  <c r="V49" i="31"/>
  <c r="W48" i="31"/>
  <c r="V48" i="31"/>
  <c r="X48" i="31" s="1"/>
  <c r="W45" i="31"/>
  <c r="V45" i="31"/>
  <c r="X45" i="31" s="1"/>
  <c r="W44" i="31"/>
  <c r="V44" i="31"/>
  <c r="X44" i="31" s="1"/>
  <c r="W43" i="31"/>
  <c r="V43" i="31"/>
  <c r="W42" i="31"/>
  <c r="V42" i="31"/>
  <c r="X42" i="31" s="1"/>
  <c r="W41" i="31"/>
  <c r="W40" i="31"/>
  <c r="V40" i="31"/>
  <c r="W39" i="31"/>
  <c r="V39" i="31"/>
  <c r="X39" i="31" s="1"/>
  <c r="W38" i="31"/>
  <c r="V38" i="31"/>
  <c r="W37" i="31"/>
  <c r="V37" i="31"/>
  <c r="W36" i="31"/>
  <c r="V36" i="31"/>
  <c r="W35" i="31"/>
  <c r="V35" i="31"/>
  <c r="X35" i="31" s="1"/>
  <c r="W34" i="31"/>
  <c r="V34" i="31"/>
  <c r="W33" i="31"/>
  <c r="V33" i="31"/>
  <c r="W32" i="31"/>
  <c r="V32" i="31"/>
  <c r="W31" i="31"/>
  <c r="V31" i="31"/>
  <c r="X31" i="31" s="1"/>
  <c r="W30" i="31"/>
  <c r="V30" i="31"/>
  <c r="W29" i="31"/>
  <c r="V29" i="31"/>
  <c r="W28" i="31"/>
  <c r="V28" i="31"/>
  <c r="W27" i="31"/>
  <c r="V27" i="31"/>
  <c r="X27" i="31" s="1"/>
  <c r="W26" i="31"/>
  <c r="V26" i="31"/>
  <c r="W25" i="31"/>
  <c r="V25" i="31"/>
  <c r="W24" i="31"/>
  <c r="V24" i="31"/>
  <c r="W23" i="31"/>
  <c r="V23" i="31"/>
  <c r="X23" i="31" s="1"/>
  <c r="W22" i="31"/>
  <c r="V22" i="31"/>
  <c r="W21" i="31"/>
  <c r="V21" i="31"/>
  <c r="W20" i="31"/>
  <c r="V20" i="31"/>
  <c r="W19" i="31"/>
  <c r="V19" i="31"/>
  <c r="X19" i="31" s="1"/>
  <c r="W18" i="31"/>
  <c r="V18" i="31"/>
  <c r="W17" i="31"/>
  <c r="V17" i="31"/>
  <c r="W16" i="31"/>
  <c r="V16" i="31"/>
  <c r="W15" i="31"/>
  <c r="V15" i="31"/>
  <c r="X15" i="31" s="1"/>
  <c r="W14" i="31"/>
  <c r="V14" i="31"/>
  <c r="W13" i="31"/>
  <c r="V13" i="31"/>
  <c r="W12" i="31"/>
  <c r="V12" i="31"/>
  <c r="W11" i="31"/>
  <c r="V11" i="31"/>
  <c r="X11" i="31" s="1"/>
  <c r="W10" i="31"/>
  <c r="V10" i="31"/>
  <c r="W9" i="31"/>
  <c r="AI50" i="30"/>
  <c r="AH50" i="30"/>
  <c r="AI46" i="30"/>
  <c r="AH46" i="30"/>
  <c r="AJ46" i="30" s="1"/>
  <c r="AH45" i="30"/>
  <c r="AJ45" i="30" s="1"/>
  <c r="AI44" i="30"/>
  <c r="AH44" i="30"/>
  <c r="AI40" i="30"/>
  <c r="AH40" i="30"/>
  <c r="AJ40" i="30" s="1"/>
  <c r="AI39" i="30"/>
  <c r="AH39" i="30"/>
  <c r="AI38" i="30"/>
  <c r="AH38" i="30"/>
  <c r="AJ38" i="30" s="1"/>
  <c r="AI37" i="30"/>
  <c r="AI36" i="30"/>
  <c r="AH36" i="30"/>
  <c r="AJ36" i="30" s="1"/>
  <c r="AH35" i="30"/>
  <c r="AJ35" i="30" s="1"/>
  <c r="AI34" i="30"/>
  <c r="AJ34" i="30" s="1"/>
  <c r="AI33" i="30"/>
  <c r="AI32" i="30"/>
  <c r="AH32" i="30"/>
  <c r="AJ32" i="30" s="1"/>
  <c r="AH31" i="30"/>
  <c r="AJ31" i="30" s="1"/>
  <c r="AI29" i="30"/>
  <c r="AH29" i="30"/>
  <c r="AJ29" i="30" s="1"/>
  <c r="AI28" i="30"/>
  <c r="AH28" i="30"/>
  <c r="AI27" i="30"/>
  <c r="AH27" i="30"/>
  <c r="AJ27" i="30" s="1"/>
  <c r="AH26" i="30"/>
  <c r="AJ26" i="30" s="1"/>
  <c r="AI25" i="30"/>
  <c r="AI24" i="30"/>
  <c r="AH24" i="30"/>
  <c r="AJ24" i="30" s="1"/>
  <c r="AI23" i="30"/>
  <c r="AI22" i="30"/>
  <c r="AH22" i="30"/>
  <c r="AI21" i="30"/>
  <c r="AH21" i="30"/>
  <c r="AJ21" i="30" s="1"/>
  <c r="AI20" i="30"/>
  <c r="AH20" i="30"/>
  <c r="AI19" i="30"/>
  <c r="AH19" i="30"/>
  <c r="AJ19" i="30" s="1"/>
  <c r="AI18" i="30"/>
  <c r="AH18" i="30"/>
  <c r="AH17" i="30"/>
  <c r="AJ17" i="30" s="1"/>
  <c r="AI16" i="30"/>
  <c r="AI15" i="30"/>
  <c r="AH15" i="30"/>
  <c r="AI14" i="30"/>
  <c r="AH14" i="30"/>
  <c r="AJ14" i="30" s="1"/>
  <c r="AI13" i="30"/>
  <c r="AH13" i="30"/>
  <c r="AJ13" i="30" s="1"/>
  <c r="AH12" i="30"/>
  <c r="AJ12" i="30" s="1"/>
  <c r="AI11" i="30"/>
  <c r="AH11" i="30"/>
  <c r="AH10" i="30"/>
  <c r="AJ10" i="30" s="1"/>
  <c r="AI9" i="30"/>
  <c r="AI8" i="30"/>
  <c r="AH8" i="30"/>
  <c r="AJ15" i="30" l="1"/>
  <c r="AJ18" i="30"/>
  <c r="AJ20" i="30"/>
  <c r="AJ22" i="30"/>
  <c r="AJ39" i="30"/>
  <c r="AJ44" i="30"/>
  <c r="AJ8" i="30"/>
  <c r="AJ11" i="30"/>
  <c r="AJ28" i="30"/>
  <c r="AJ50" i="30"/>
  <c r="X50" i="31"/>
  <c r="X10" i="31"/>
  <c r="X12" i="31"/>
  <c r="X14" i="31"/>
  <c r="X16" i="31"/>
  <c r="X18" i="31"/>
  <c r="X20" i="31"/>
  <c r="X22" i="31"/>
  <c r="X24" i="31"/>
  <c r="X26" i="31"/>
  <c r="X28" i="31"/>
  <c r="X30" i="31"/>
  <c r="X32" i="31"/>
  <c r="X34" i="31"/>
  <c r="X36" i="31"/>
  <c r="X38" i="31"/>
  <c r="X40" i="31"/>
  <c r="X51" i="31"/>
  <c r="AH9" i="30"/>
  <c r="AJ9" i="30" s="1"/>
  <c r="AH16" i="30"/>
  <c r="AJ16" i="30" s="1"/>
  <c r="AH23" i="30"/>
  <c r="AJ23" i="30" s="1"/>
  <c r="AH25" i="30"/>
  <c r="AJ25" i="30" s="1"/>
  <c r="AH33" i="30"/>
  <c r="AJ33" i="30" s="1"/>
  <c r="AH37" i="30"/>
  <c r="AJ37" i="30" s="1"/>
  <c r="X13" i="31"/>
  <c r="X17" i="31"/>
  <c r="X21" i="31"/>
  <c r="X25" i="31"/>
  <c r="X29" i="31"/>
  <c r="X33" i="31"/>
  <c r="X37" i="31"/>
  <c r="X43" i="31"/>
  <c r="X49" i="31"/>
  <c r="A1" i="9" l="1"/>
  <c r="A1" i="28" l="1"/>
  <c r="A1" i="27"/>
  <c r="A1" i="29"/>
  <c r="A1" i="30" s="1"/>
  <c r="A1" i="31" s="1"/>
  <c r="A1" i="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Sophie DANSIN</author>
  </authors>
  <commentList>
    <comment ref="F17" authorId="0" shapeId="0" xr:uid="{00000000-0006-0000-0800-000001000000}">
      <text>
        <r>
          <rPr>
            <b/>
            <sz val="9"/>
            <color indexed="81"/>
            <rFont val="Tahoma"/>
            <family val="2"/>
          </rPr>
          <t>Sophie DANSIN:</t>
        </r>
        <r>
          <rPr>
            <sz val="9"/>
            <color indexed="81"/>
            <rFont val="Tahoma"/>
            <family val="2"/>
          </rPr>
          <t xml:space="preserve">
Que la gare de surface
</t>
        </r>
      </text>
    </comment>
    <comment ref="F19" authorId="0" shapeId="0" xr:uid="{00000000-0006-0000-0800-000002000000}">
      <text>
        <r>
          <rPr>
            <b/>
            <sz val="9"/>
            <color indexed="81"/>
            <rFont val="Tahoma"/>
            <family val="2"/>
          </rPr>
          <t>Sophie DANSIN:</t>
        </r>
        <r>
          <rPr>
            <sz val="9"/>
            <color indexed="81"/>
            <rFont val="Tahoma"/>
            <family val="2"/>
          </rPr>
          <t xml:space="preserve">
Que la gare de surface
</t>
        </r>
      </text>
    </comment>
    <comment ref="F21" authorId="0" shapeId="0" xr:uid="{00000000-0006-0000-0800-000003000000}">
      <text>
        <r>
          <rPr>
            <b/>
            <sz val="9"/>
            <color indexed="81"/>
            <rFont val="Tahoma"/>
            <family val="2"/>
          </rPr>
          <t>Sophie DANSIN:</t>
        </r>
        <r>
          <rPr>
            <sz val="9"/>
            <color indexed="81"/>
            <rFont val="Tahoma"/>
            <family val="2"/>
          </rPr>
          <t xml:space="preserve">
Que la gare de surface
</t>
        </r>
      </text>
    </comment>
    <comment ref="F44" authorId="0" shapeId="0" xr:uid="{00000000-0006-0000-0800-000004000000}">
      <text>
        <r>
          <rPr>
            <b/>
            <sz val="9"/>
            <color indexed="81"/>
            <rFont val="Tahoma"/>
            <family val="2"/>
          </rPr>
          <t>Sophie DANSIN:</t>
        </r>
        <r>
          <rPr>
            <sz val="9"/>
            <color indexed="81"/>
            <rFont val="Tahoma"/>
            <family val="2"/>
          </rPr>
          <t xml:space="preserve">
yc gares souterraines Paris Austerlitz, Paris Gare du Nord, Paris Lyon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Sophie DANSIN</author>
  </authors>
  <commentList>
    <comment ref="U19" authorId="0" shapeId="0" xr:uid="{00000000-0006-0000-0900-000001000000}">
      <text>
        <r>
          <rPr>
            <b/>
            <sz val="9"/>
            <color indexed="81"/>
            <rFont val="Tahoma"/>
            <family val="2"/>
          </rPr>
          <t>Sophie DANSIN:</t>
        </r>
        <r>
          <rPr>
            <sz val="9"/>
            <color indexed="81"/>
            <rFont val="Tahoma"/>
            <family val="2"/>
          </rPr>
          <t xml:space="preserve">
totalité des équipements de la gare (surface +sout)</t>
        </r>
      </text>
    </comment>
    <comment ref="F21" authorId="0" shapeId="0" xr:uid="{00000000-0006-0000-0900-000002000000}">
      <text>
        <r>
          <rPr>
            <b/>
            <sz val="9"/>
            <color indexed="81"/>
            <rFont val="Tahoma"/>
            <family val="2"/>
          </rPr>
          <t>Sophie DANSIN:</t>
        </r>
        <r>
          <rPr>
            <sz val="9"/>
            <color indexed="81"/>
            <rFont val="Tahoma"/>
            <family val="2"/>
          </rPr>
          <t xml:space="preserve">
totalité des équipements de la gare (surface +sout)</t>
        </r>
      </text>
    </comment>
    <comment ref="U21" authorId="0" shapeId="0" xr:uid="{00000000-0006-0000-0900-000003000000}">
      <text>
        <r>
          <rPr>
            <b/>
            <sz val="9"/>
            <color indexed="81"/>
            <rFont val="Tahoma"/>
            <family val="2"/>
          </rPr>
          <t>Sophie DANSIN:</t>
        </r>
        <r>
          <rPr>
            <sz val="9"/>
            <color indexed="81"/>
            <rFont val="Tahoma"/>
            <family val="2"/>
          </rPr>
          <t xml:space="preserve">
totalité des équipements de la gare (surface +sout)</t>
        </r>
      </text>
    </comment>
    <comment ref="F23" authorId="0" shapeId="0" xr:uid="{00000000-0006-0000-0900-000004000000}">
      <text>
        <r>
          <rPr>
            <b/>
            <sz val="9"/>
            <color indexed="81"/>
            <rFont val="Tahoma"/>
            <family val="2"/>
          </rPr>
          <t>Sophie DANSIN:</t>
        </r>
        <r>
          <rPr>
            <sz val="9"/>
            <color indexed="81"/>
            <rFont val="Tahoma"/>
            <family val="2"/>
          </rPr>
          <t xml:space="preserve">
totalité des équipements de la gare (surface +sout)</t>
        </r>
      </text>
    </comment>
    <comment ref="U23" authorId="0" shapeId="0" xr:uid="{00000000-0006-0000-0900-000005000000}">
      <text>
        <r>
          <rPr>
            <b/>
            <sz val="9"/>
            <color indexed="81"/>
            <rFont val="Tahoma"/>
            <family val="2"/>
          </rPr>
          <t>Sophie DANSIN:</t>
        </r>
        <r>
          <rPr>
            <sz val="9"/>
            <color indexed="81"/>
            <rFont val="Tahoma"/>
            <family val="2"/>
          </rPr>
          <t xml:space="preserve">
totalité des équipements de la gare (surface +sout)</t>
        </r>
      </text>
    </comment>
    <comment ref="F46" authorId="0" shapeId="0" xr:uid="{00000000-0006-0000-0900-000006000000}">
      <text>
        <r>
          <rPr>
            <b/>
            <sz val="9"/>
            <color indexed="81"/>
            <rFont val="Tahoma"/>
            <family val="2"/>
          </rPr>
          <t>Sophie DANSIN:</t>
        </r>
        <r>
          <rPr>
            <sz val="9"/>
            <color indexed="81"/>
            <rFont val="Tahoma"/>
            <family val="2"/>
          </rPr>
          <t xml:space="preserve">
Hors gares souterraines Paris Austerlitz, Paris Gare du Nord , Paris Lyon</t>
        </r>
      </text>
    </comment>
    <comment ref="U46" authorId="0" shapeId="0" xr:uid="{00000000-0006-0000-0900-000007000000}">
      <text>
        <r>
          <rPr>
            <b/>
            <sz val="9"/>
            <color indexed="81"/>
            <rFont val="Tahoma"/>
            <family val="2"/>
          </rPr>
          <t>Sophie DANSIN:</t>
        </r>
        <r>
          <rPr>
            <sz val="9"/>
            <color indexed="81"/>
            <rFont val="Tahoma"/>
            <family val="2"/>
          </rPr>
          <t xml:space="preserve">
Hors gares souterraines Paris Austerlitz, Paris Gare du Nord , Paris Lyon</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Sophie DANSIN</author>
  </authors>
  <commentList>
    <comment ref="N19" authorId="0" shapeId="0" xr:uid="{00000000-0006-0000-0A00-000001000000}">
      <text>
        <r>
          <rPr>
            <b/>
            <sz val="9"/>
            <color indexed="81"/>
            <rFont val="Tahoma"/>
            <family val="2"/>
          </rPr>
          <t>Sophie DANSIN:</t>
        </r>
        <r>
          <rPr>
            <sz val="9"/>
            <color indexed="81"/>
            <rFont val="Tahoma"/>
            <family val="2"/>
          </rPr>
          <t xml:space="preserve">
QUE LA GARE DE SURFACE</t>
        </r>
      </text>
    </comment>
    <comment ref="O19" authorId="0" shapeId="0" xr:uid="{00000000-0006-0000-0A00-000002000000}">
      <text>
        <r>
          <rPr>
            <b/>
            <sz val="9"/>
            <color indexed="81"/>
            <rFont val="Tahoma"/>
            <family val="2"/>
          </rPr>
          <t>Sophie DANSIN:</t>
        </r>
        <r>
          <rPr>
            <sz val="9"/>
            <color indexed="81"/>
            <rFont val="Tahoma"/>
            <family val="2"/>
          </rPr>
          <t xml:space="preserve">
QUE LA GARE DE SURFACE</t>
        </r>
      </text>
    </comment>
    <comment ref="P19" authorId="0" shapeId="0" xr:uid="{00000000-0006-0000-0A00-000003000000}">
      <text>
        <r>
          <rPr>
            <b/>
            <sz val="9"/>
            <color indexed="81"/>
            <rFont val="Tahoma"/>
            <family val="2"/>
          </rPr>
          <t>Sophie DANSIN:</t>
        </r>
        <r>
          <rPr>
            <sz val="9"/>
            <color indexed="81"/>
            <rFont val="Tahoma"/>
            <family val="2"/>
          </rPr>
          <t xml:space="preserve">
QUE LA GARE DE SURFACE</t>
        </r>
      </text>
    </comment>
    <comment ref="N21" authorId="0" shapeId="0" xr:uid="{00000000-0006-0000-0A00-000004000000}">
      <text>
        <r>
          <rPr>
            <b/>
            <sz val="9"/>
            <color indexed="81"/>
            <rFont val="Tahoma"/>
            <family val="2"/>
          </rPr>
          <t>Sophie DANSIN:</t>
        </r>
        <r>
          <rPr>
            <sz val="9"/>
            <color indexed="81"/>
            <rFont val="Tahoma"/>
            <family val="2"/>
          </rPr>
          <t xml:space="preserve">
QUE LA GARE DE SURFACE POUR PARIS LYON</t>
        </r>
      </text>
    </comment>
    <comment ref="O21" authorId="0" shapeId="0" xr:uid="{00000000-0006-0000-0A00-000005000000}">
      <text>
        <r>
          <rPr>
            <b/>
            <sz val="9"/>
            <color indexed="81"/>
            <rFont val="Tahoma"/>
            <family val="2"/>
          </rPr>
          <t>Sophie DANSIN:</t>
        </r>
        <r>
          <rPr>
            <sz val="9"/>
            <color indexed="81"/>
            <rFont val="Tahoma"/>
            <family val="2"/>
          </rPr>
          <t xml:space="preserve">
QUE LA GARE DE SURFACE POUR PARIS LYON</t>
        </r>
      </text>
    </comment>
    <comment ref="P21" authorId="0" shapeId="0" xr:uid="{00000000-0006-0000-0A00-000006000000}">
      <text>
        <r>
          <rPr>
            <b/>
            <sz val="9"/>
            <color indexed="81"/>
            <rFont val="Tahoma"/>
            <family val="2"/>
          </rPr>
          <t>Sophie DANSIN:</t>
        </r>
        <r>
          <rPr>
            <sz val="9"/>
            <color indexed="81"/>
            <rFont val="Tahoma"/>
            <family val="2"/>
          </rPr>
          <t xml:space="preserve">
QUE LA GARE DE SURFACE POUR PARIS LYON</t>
        </r>
      </text>
    </comment>
    <comment ref="N23" authorId="0" shapeId="0" xr:uid="{00000000-0006-0000-0A00-000007000000}">
      <text>
        <r>
          <rPr>
            <b/>
            <sz val="9"/>
            <color indexed="81"/>
            <rFont val="Tahoma"/>
            <family val="2"/>
          </rPr>
          <t>Sophie DANSIN:</t>
        </r>
        <r>
          <rPr>
            <sz val="9"/>
            <color indexed="81"/>
            <rFont val="Tahoma"/>
            <family val="2"/>
          </rPr>
          <t xml:space="preserve">
QUE LA GARE DE SURFACE</t>
        </r>
      </text>
    </comment>
    <comment ref="O23" authorId="0" shapeId="0" xr:uid="{00000000-0006-0000-0A00-000008000000}">
      <text>
        <r>
          <rPr>
            <b/>
            <sz val="9"/>
            <color indexed="81"/>
            <rFont val="Tahoma"/>
            <family val="2"/>
          </rPr>
          <t>Sophie DANSIN:</t>
        </r>
        <r>
          <rPr>
            <sz val="9"/>
            <color indexed="81"/>
            <rFont val="Tahoma"/>
            <family val="2"/>
          </rPr>
          <t xml:space="preserve">
QUE LA GARE DE SURFACE</t>
        </r>
      </text>
    </comment>
    <comment ref="P23" authorId="0" shapeId="0" xr:uid="{00000000-0006-0000-0A00-000009000000}">
      <text>
        <r>
          <rPr>
            <b/>
            <sz val="9"/>
            <color indexed="81"/>
            <rFont val="Tahoma"/>
            <family val="2"/>
          </rPr>
          <t>Sophie DANSIN:</t>
        </r>
        <r>
          <rPr>
            <sz val="9"/>
            <color indexed="81"/>
            <rFont val="Tahoma"/>
            <family val="2"/>
          </rPr>
          <t xml:space="preserve">
QUE LA GARE DE SURFACE</t>
        </r>
      </text>
    </comment>
    <comment ref="L32" authorId="0" shapeId="0" xr:uid="{00000000-0006-0000-0A00-00000A000000}">
      <text>
        <r>
          <rPr>
            <b/>
            <sz val="9"/>
            <color indexed="81"/>
            <rFont val="Tahoma"/>
            <family val="2"/>
          </rPr>
          <t>Sophie DANSIN:</t>
        </r>
        <r>
          <rPr>
            <sz val="9"/>
            <color indexed="81"/>
            <rFont val="Tahoma"/>
            <family val="2"/>
          </rPr>
          <t xml:space="preserve">
YC la gare de Thionville en 2015 et 2016. Thionville n’a pas eu de résultat en 2017 à cause d’un conflit social
</t>
        </r>
      </text>
    </comment>
  </commentList>
</comments>
</file>

<file path=xl/sharedStrings.xml><?xml version="1.0" encoding="utf-8"?>
<sst xmlns="http://schemas.openxmlformats.org/spreadsheetml/2006/main" count="979" uniqueCount="184">
  <si>
    <t>DRG 2021
Novembre 2020</t>
  </si>
  <si>
    <t xml:space="preserve">Propreté </t>
  </si>
  <si>
    <t xml:space="preserve">Modalités de calcul </t>
  </si>
  <si>
    <t>Taux de conformité relevé lors d'un tour de gare. Restitutions des applications Barogare (pour les gares b et c d'Ile de France) et e-progare /Progare pour les autres gares. 
Pour e-progare, le principe des contrôles repose sur la réalisation d’observations dans différentes zones déclinées en sous zones de la gare.
Pour chaque indicateur, le contrôleur vérifie les normes des critères définis (présence de déchets, tâches, traces, poussière, encrassement, toiles d’araignée, affichages sauvages, remplissage du sac poubelle…). 10 zones sont contrôlées de façon aléatoire ou en fonction des sous-zones qui étaient non conformes lors du précédent contrôle.
Le nombre de contrôles mensuels est adapté à la taille de la gare. Il est précisé dans chaque contrat (varie de 1 à 8 par mois).
Une fois les observations réalisées, un taux de non-conformité est calculé automatiquement par l’outil e.Progare. Le taux de non-conformité, correspond au pourcentage d’observations non conformes par rapport au nombre d’observations réalisées. Chaque contrôle fournit un résultat global qui sera comparé avec l’objectif contractuel. 
1239 gares suivies en 2019. Les mesures de e-progare sont publiées quotidiennement sur le site OPEN DATA de SNCF.</t>
  </si>
  <si>
    <t>Périmètre</t>
  </si>
  <si>
    <t xml:space="preserve">Ensemble des gares suivies dans Barogare, e-progare et Progare. Le réalisé de l'année est comparé à l’objectif pour le calcul d’un malus.
Si la proportion de gares suivies est inférieure à 10% du nombre de gares du périmètre de gestion, aucun malus ne sera appliqué à l’indicateur sur le périmètre de gestion donné. 
La distinction de cet indicateur entre gare de surface et gare souterraine étant disponible pour les 3 gares parisiennes concernées : Paris Austerlitz, Paris Nord, Paris Lyon, l'indicateur porté sur le périmètre de gestion de la gare concerne bien uniquement la gare de surface. La part souterraine des gares étant reprise sur la ligne du périmètre de gestion des gares B Ile de France.
</t>
  </si>
  <si>
    <t>Suivi</t>
  </si>
  <si>
    <t>Fréquence de calcul : annuelle</t>
  </si>
  <si>
    <t>Fréquence de publication : annuelle (N+1)</t>
  </si>
  <si>
    <t>Publication quotidienne des non conformités sur SNCF  OPEN DATA</t>
  </si>
  <si>
    <t>Fréquence de calcul des incitations : annuelle</t>
  </si>
  <si>
    <t>Objectif</t>
  </si>
  <si>
    <t>Les prestataires Propreté de G&amp;C sont incités financièrement par contrat sur un taux maximal de 10% de non-conformité. Dans la logique d'un standard de propreté, ce taux est proposé comme objectif.</t>
  </si>
  <si>
    <t>Incitations</t>
  </si>
  <si>
    <t>Malus uniquement ( pas de bonus)  : max 0,1% du CA de la prestation de base ; 10% du malus par point de pourcentage au dessus de 10% de non-conformité, plafonné à 10.</t>
  </si>
  <si>
    <t>Versement : avoir sur facturation de la prestation de base du périmètre de gestion au cours du premier semestre de l'année N+1</t>
  </si>
  <si>
    <t>Date de mise en œuvre</t>
  </si>
  <si>
    <t>Ce document  précise les indicateurs de suivi de la qualité de service proposés par le gestionnaire unifié des gares ainsi que les incitations financières correspondantes dans le cadre du DRG 2021.</t>
  </si>
  <si>
    <t>Ce document comporte :</t>
  </si>
  <si>
    <t>- une fiche de détail sur la mesure de chaque indicateur et le bonus/malus associé</t>
  </si>
  <si>
    <t xml:space="preserve">- une fiche par indicateur précisant l'historique de mesure de l'indicateur et les objectifs associés pour chaque périmètre de gestion </t>
  </si>
  <si>
    <t>Disponibilité de l'élévatique</t>
  </si>
  <si>
    <t>Nombre d'heures de disponibilité constatées /  Nombre d'heures totales de la période des ascenseurs et escaliers mécaniques. 
Les indicateurs ont un taux de disponibilité calculé à partir des Demandes d’Intervention (DI) au mainteneur. Le Calcul du taux de disponibilité est le suivant : 
– Soit T0 : l’heure et la date de la Demande D’Intervention,
– Soit TF : l’heure et la date de la Fin d’Intervention,
– Soit TA : la somme des temps d’arrêt (TF-T0),
– Soit TBF : le temps de fonctionnement théorique des équipements concernés égal à 16h par jour.
La disponibilité technique DT est calculée de la manière suivante :
DT = (TBF-TA)/TBF
L’heure et la date de Demande d’Intervention/Fin d’Intervention sont enregistrées dans les Systèmes d’Information SNCF.
Sont décomptés des heures de disponibilité de l’équipement les temps de non fonctionnement de l’appareil à l’exception de ceux ayant fait l’objet d’une demande d’intervention pour:
• Des travaux particuliers: modernisation, mise en conformité (accessibilité, évolution légale), remplacement de pièces constitutives lourdes*, opération de régénération…
• Des renouvellements d’appareils,
• Des gares fermées partiellement ou totalement au public pour des causes de travaux par exemple,  
• Des cas de force majeure comme des inondations, incendies, affaissements de terrain…
* Pièces constitutives lourdes : Escalier Mécanique (moteur, freins, plaques palière, mains courantes, entraînements des mains courantes, entraînement du tapis de marche), Ascenseurs : portes, groupe de motricité électrique ou hydraulique, vérin, vidange et  remplacement de l'huile pour les ascenseurs hydrauliques, gaines (vitreries extérieures hors portes), opérateurs de porte sous cabine.</t>
  </si>
  <si>
    <t xml:space="preserve">Tous les ascenseurs et escalators des périmètres  antérieurement gérés par SNCF Gares &amp; Connexions et SNCF Réseau qui font l'objet d'un suivi. Le malus sera calculé sur la base des données disponibles chaque année, qui pourront comprendre plus d'équipempents suivis que les années précédentes. * Pièces constitutives lourdes : Escalier Mécanique (moteur, freins, plaques palière, mains courantes, entraînements des mains courantes, entraînement du tapis de marche), Ascenseurs : portes, groupe de motricité électrique ou hydraulique, vérin, vidange et  remplacement de l'huile pour les ascenseurs hydrauliques, gaines (vitreries extérieures hors portes), opérateurs de porte sous cabine.
Les données des ascenseurs d'une part et les données des escaliers mécaniques d'autre part de l'année sont moyennées avec pondération sur le nombre d'équipements évalués.  La moyenne ainsi obtenue est comparée à l’objectif pour le calcul d’un malus.
Si la proportion de gares suivies (en réalisé) est inférieure à 10% du nombre de gares du périmètre de gestion, aucun malus ne sera appliqué à l’indicateur sur le périmètre de gestion donné. 
La distinction entre gare de surface et gare souterraine n'étant pas disponible pour les 3 gares parisiennes concernées : Paris Austerlitz, Paris Nord, Paris Lyon, l'indicateur porté sur la gare de surface concerne la totalité de la gare (tant pour les équipements que pour le taux de disponibilité). L'indicateur du périmètre de gestion des gares B Ile de France est affiché hors ces 3 gares souterraines. 
</t>
  </si>
  <si>
    <t xml:space="preserve"> Fréquence de calcul : annuelle</t>
  </si>
  <si>
    <t>Publication des données sur SNCF OPEN DATA</t>
  </si>
  <si>
    <t>96% en 2018, 96,5% en 2019, 97% en 2020 et en 2021.</t>
  </si>
  <si>
    <t>Malus uniquement ( pas de bonus) : max 0,1% du CA de la prestation de base ; 10% du malus par tranche de 0,2% en dessous de l'objectif, plafonné à 10.</t>
  </si>
  <si>
    <t>Mise en œuvre</t>
  </si>
  <si>
    <t>Disponibilité des écrans plats dits TFT</t>
  </si>
  <si>
    <t xml:space="preserve">Toutes les gares pour lesquelles l'information est disponible.
Les données de disponibilité des TFT sont collectées sur les 3 dernières années disponibles. Le réalisé de l'année est comparé à l’objectif pour le calcul d’un malus.
Si la proportion de gares suivies est inférieure à 10% du nombre de gares du périmètre de gestion, pour l'un ou l'autre des indicateur composant le mix,  aucun malus ne sera appliqué à l’indicateur sur le périmètre de gestion donné. 
La distinction entre gare de surface et gare souterraine n'étant pas disponible pour les 3 gares parisiennes suivantes : Paris Austerlitz, Paris Nord, Paris Lyon. L'indicateur porté sur la gare de surface concerne la totalité de la gare (tant pour les équipements que pour le taux de disponibilité). L'indicateur du périmètre de gestion des gares B Ile de France est affiché hors ces 3 gares souterraines. 
</t>
  </si>
  <si>
    <t>Un objectif global (atteinte d'un "standard" , comme pour les autres indicateurs avec malus uniquement)
L'objectif 2021 est fixé à 97,3%</t>
  </si>
  <si>
    <t>Malus  : malus uniquement, max 0,1% du CA de la prestation de base du périmètre de gestion.   10% du malus par tranche de 0,2% en dessous de l'objectif à partir de 0,2% en dessous de l'objectif pour tenir compte de la marge d'erreur statistique  liée à la mesure de l'indicateur de satisfaction sur l'information, plafonné à 10.</t>
  </si>
  <si>
    <t>2021 (auparavant, cet indicateur constitutait une composante entrant dans le calcul de l'indicateur général de l'information voyageurs)</t>
  </si>
  <si>
    <t>Qualité de l'information voyageurs</t>
  </si>
  <si>
    <t>Satisfaction des voyageurs en termes d'information (issue du baromètre de satisfaction en gare décrit pour l'indicateur de mesure de la satisfaction globale des voyageurs en gare)</t>
  </si>
  <si>
    <t xml:space="preserve">Toutes les gares pour lesquelles l'information est disponible.
Les données de satisfaction Information Voyageurs sont collectées sur les 3 dernières années disponibles. Le réalisé de l'année est comparé à l’objectif pour le calcul d’un malus.
Si la proportion de gares suivies est inférieure à 10% du nombre de gares du périmètre de gestion, pour l'un ou l'autre des indicateur composant le mix,  aucun malus ne sera appliqué à l’indicateur sur le périmètre de gestion donné. 
</t>
  </si>
  <si>
    <t>Un objectif global (atteinte d'un "standard" , comme pour les autres indicateurs avec malus uniquement)
L'objectif 2021 est fixé à 8.</t>
  </si>
  <si>
    <t>Satisfaction globale des voyageurs en gare</t>
  </si>
  <si>
    <t>Pour les périmètres de gestion des gares a  : les mesures de la satisfaction globale sont réalisées sur les gares a par un prestataire externe choisi après appel d'offre (BVA depuis 2017). Les très grandes gares sont enquêtées deux fois par an (en mars et en septembre) et les  autres sont enquêtées une fois par an (en septembre). Dans la majorité des gares, 204 questionnaires sont réalisés, il y a en a 306 en gare de Paris Bercy et 408 dans les six grandes gares parisiennes, Marseille et Lyon Part Dieu.
Pour les autres périmètres de gestion : une mesure de la satisfaction globale des voyageurs sera mise en place à partir de 2018 par échantillonnage sur quelques gares représentatives de chaque périmètre de gestion de gares b et c par région à partir de bornes interactives qui seront installées dans les gares. Ces gares seront choisies en commun par SNCF Gares &amp; Connexions et les transporteurs / AO concernés. La méthodologie de mesure de la satisfaction étant différente, les résultats ne seront pas directement comparables. Les indicateurs mesurés seront publiés mais ne feront pas l'objet d'un bonus-malus faute de pouvoir déterminer à ce stade un objectif en l'absence d'historique.</t>
  </si>
  <si>
    <t xml:space="preserve">Toutes les gares pour lesquelles l'information est disponible. Tous les périmètres de gestion à termes.
Les données de satisfaction globale sont collectées sur les 3 dernières années disponibles, sur le nombre de vagues disponibles par an qui peut varier en fonction des gares. Elles sont moyennées chaque année par périmètre de gestion. La moyenne de ces 3 années constitue l’objectif individuel par périmètre de gestion et est comparé au réel de l’année pour le calcul d’un bonus/malus.
La distinction de cet indicateur entre gare de surface et gare souterraine étant disponible pour les 3 gares parisiennes concernées : Paris Austerlitz, Paris Nord, Paris Lyon, l'indicateur porté sur le périmètre de gestion de la gare concerne bien uniquement la gare de surface. La part souterraine des gares étant reprise sur la ligne du périmètre de gestion des gares B Ile de France. </t>
  </si>
  <si>
    <t>Publication sur SNCF OPEN DATA</t>
  </si>
  <si>
    <t>Les objectifs sont individualisés pour chaque périmètre de gestion. Pour les gares a : objectif 2018=moyenne 2015-2017+0,1 point, objectif 2019=moyenne 2015-2017+0,2 point, objectif 2020=moyenne 2015-2017+0,3 point, objectif 2021 = moyenne 2017-2019 + 0,1 point. Un objectif plancher de 7 s'applique à toutes les gares a.
Malus si Objectif -0,5 points, bonus si Objectif +0,5 points afin de tenir compte des marges d'erreurs statistiques liées à la mesure, plafonné à 10.
Pour les autres périmètres de gestion : pas d'historique permettant de fixer un objectif - les indicateurs seront uniquement publiés à titre d'information. Ils pourront être incités financièrement dans les prochains DRG.</t>
  </si>
  <si>
    <t xml:space="preserve">Bonus ou  malus : 0,2% du CA de la prestation de base
 10% du bonus par tranche de 0,1 point </t>
  </si>
  <si>
    <t>10% du malus par tranche de 0,1 point.</t>
  </si>
  <si>
    <t>Versement : avoir / facture sur facturation de la prestation de base du périmètre de gestion au cours du premier semestre de l'année N+1</t>
  </si>
  <si>
    <t>2018 pour les périmètres de gestion de gares a - publication uniquement pour les indicateurs des autres gares (pas de bonus/malus)</t>
  </si>
  <si>
    <t>Qualité des prestations PMR réservées</t>
  </si>
  <si>
    <t>L'indicateur mesure le taux de réalisation des prestation pour les personnes à mobilité réduite (PMR) à partir de l'outil SOCA. Il s'agit du taux de réalisation des prestations PMR réservées à l'avance, seul type de prestation qui comporte une obligation de réalisation pour le gestionnaire des gares.</t>
  </si>
  <si>
    <t>Tous les périmètres concernés</t>
  </si>
  <si>
    <t>Fréquence de calcul des incitations : pas d'incitation</t>
  </si>
  <si>
    <t>Pas d'objectif</t>
  </si>
  <si>
    <t xml:space="preserve"> </t>
  </si>
  <si>
    <t>L'indicateur est uniquement publié à titre d'information, sans incitation financière</t>
  </si>
  <si>
    <t>Disponibilité des portes d'embarquement</t>
  </si>
  <si>
    <t>Le taux de disponibilité tient compte :
-	des indisponibilités constatées entre 5H00 et 1H00, 7 /7 jours,
-	des indisponibilités de portes dues à des incidents relevant d’IER (incident porte, outil de pilotage des portes G&amp;C, ...) mais aussi ceux relevant le cas échéant de G&amp;C (par exemple  pb réseaux, indisponibilité suite au chargement ou changement de version, etc.), ou d'autres acteurs qui ne dépendent pas des transporteurs.
Le taux de disponibilité d’une gare s’effectue dans un premier temps par le suivi de l’indisponibilité des portes en fonction de la criticité de l’incident amenant cette indisponibilité (Incident bloquant, majeur ou mineur).
Ce temps d’indisponibilité est considéré sur l’ensemble des portes d’une même ligne. Ceci permettant de savoir s’il y a une indisponibilité à utiliser le système d’embarquement sur la dite ligne.
Un seuil (en %) est considéré en fonction de la criticité des incidents (10% pour un incident dit bloquant, 20% pour majeur 50% pour mineur).
Par exemple, si 10% ou plus du nombre de portes sur une ligne subissent un incident bloquant sur une même période temporelle, alors cette ligne est considérée comme KO sur la durée de chevauchement des incidents bloquants. 
Ce temps d’indisponibilité est considéré sur l’ensemble des portes d’une même ligne. Ceci permettant de savoir s’il y a une indisponibilité à utiliser le système d’embarquement sur la dite ligne.
Le taux de disponibilité résulte donc de l’ensemble des indisponibilités par ligne, sur le nombre totale des portes de la gare.
Etape 1 : Calcul du taux de non-disponibilité de chacune des lignes de portes (ligne considérée comme KO)
Taux de non-disponibilité d'une ligne 
= Nombre total de minutes pendant lesquelles est vérifié [(Nombre de portes en incident mineur / Nombre de portes total de la ligne) &gt; seuil maximum (50%)] OU [(Nombre de portes en incident majeur / Nombre de portes total de la ligne) &gt; seuil maximum (20%)] OU [(Nombre de portes en incident bloquant / Nombre de portes total de la ligne) &gt; seuil maximum (10%)] / Nombre total de minutes de la période considérée
Etape 2 : Pondération par nombre de portes par ligne
Taux de disponibilité d'une gare 
= [[Taux de non-disponibilité de chaque ligne / nombre de portes total de la ligne] / Nombre total de portes dans la gare]
Le taux de disponibilité résulte donc de l’ensemble des indisponibilités par ligne, sur le nombre totale des portes de la gare.</t>
  </si>
  <si>
    <t>Ensemble des garesdispoant de portes d'embarquement</t>
  </si>
  <si>
    <t xml:space="preserve">Bonus ou  malus : 0,1% du CA de la prestation de base
 10% du bonus par tranche de 0,1 point </t>
  </si>
  <si>
    <t>2021 pour l'ensemble des gares diposant de portes d'embarquement</t>
  </si>
  <si>
    <t xml:space="preserve">Historique et objectifs  - Propreté </t>
  </si>
  <si>
    <t>Mesure de l'indicateur de Propreté</t>
  </si>
  <si>
    <t>Périmètre de gestion</t>
  </si>
  <si>
    <t>Nombre de gares du périmètre de gestion</t>
  </si>
  <si>
    <t>Nombre de gares mesurées (2017)</t>
  </si>
  <si>
    <t>Proportion de gares suivies dans le périmètre de gestion</t>
  </si>
  <si>
    <t>Moyenne 2015-2017</t>
  </si>
  <si>
    <t>Objectif 2018</t>
  </si>
  <si>
    <t>Objectif 2019</t>
  </si>
  <si>
    <t>Objectif 2020</t>
  </si>
  <si>
    <t>Objectif 2021</t>
  </si>
  <si>
    <t>TGA AEROPORT CDG 2 TGV</t>
  </si>
  <si>
    <t>TGA BORDEAUX</t>
  </si>
  <si>
    <t>TGA GRENOBLE</t>
  </si>
  <si>
    <t>TGA LILLE EUROPE</t>
  </si>
  <si>
    <t>TGA LILLE FLANDRES</t>
  </si>
  <si>
    <t>TGA LYON PART-DIEU</t>
  </si>
  <si>
    <t>TGA MARSEILLE ST CHARLES</t>
  </si>
  <si>
    <t>TGA MONTPELLIER</t>
  </si>
  <si>
    <t>TGA NANCY</t>
  </si>
  <si>
    <t>TGA NANTES</t>
  </si>
  <si>
    <t>TGA NICE</t>
  </si>
  <si>
    <t>TGA PARIS AUSTERLITZ</t>
  </si>
  <si>
    <t>TGA PARIS EST</t>
  </si>
  <si>
    <t>TGA PARIS GARE DE LYON - BERCY</t>
  </si>
  <si>
    <t>TGA PARIS MONTPARNASSE</t>
  </si>
  <si>
    <t>TGA PARIS NORD</t>
  </si>
  <si>
    <t>TGA PARIS SAINT LAZARE</t>
  </si>
  <si>
    <t>TGA RENNES</t>
  </si>
  <si>
    <t>TGA STRASBOURG</t>
  </si>
  <si>
    <t>TGA TOULOUSE</t>
  </si>
  <si>
    <t>A AUV-RHONE ALPES</t>
  </si>
  <si>
    <t>A BOURGOGNE FC</t>
  </si>
  <si>
    <t>A BRETAGNE</t>
  </si>
  <si>
    <t>A CENTRE VAL de LOIRE</t>
  </si>
  <si>
    <t>A GRAND EST</t>
  </si>
  <si>
    <t>A HAUTS DE FRANCE</t>
  </si>
  <si>
    <t>A NORMANDIE</t>
  </si>
  <si>
    <t>A NOUVELLE AQUITAINE</t>
  </si>
  <si>
    <t>A OCCITANIE</t>
  </si>
  <si>
    <t>(1)</t>
  </si>
  <si>
    <t>A PACA</t>
  </si>
  <si>
    <t>A PAYS DE LA LOIRE</t>
  </si>
  <si>
    <t>A TGV</t>
  </si>
  <si>
    <t>(2)</t>
  </si>
  <si>
    <t>B AUV-RHONE ALPES</t>
  </si>
  <si>
    <t>B BOURGOGNE FC</t>
  </si>
  <si>
    <t>B BRETAGNE</t>
  </si>
  <si>
    <t>x</t>
  </si>
  <si>
    <t>B CENTRE VAL de LOIRE</t>
  </si>
  <si>
    <t>B GRAND EST</t>
  </si>
  <si>
    <t>B HAUTS DE FRANCE</t>
  </si>
  <si>
    <t>B ILE DE FRANCE</t>
  </si>
  <si>
    <t>B NORMANDIE</t>
  </si>
  <si>
    <t>B NOUVELLE AQUITAINE</t>
  </si>
  <si>
    <t>B OCCITANIE</t>
  </si>
  <si>
    <t>B PACA</t>
  </si>
  <si>
    <t>B PAYS DE LA LOIRE</t>
  </si>
  <si>
    <t>C AUV-RHONE ALPES</t>
  </si>
  <si>
    <t>C BOURGOGNE FC</t>
  </si>
  <si>
    <t>C BRETAGNE</t>
  </si>
  <si>
    <t>C CENTRE VAL de LOIRE</t>
  </si>
  <si>
    <t>C GRAND EST</t>
  </si>
  <si>
    <t>C HAUTS DE FRANCE</t>
  </si>
  <si>
    <t>C ILE DE FRANCE</t>
  </si>
  <si>
    <t>C NORMANDIE</t>
  </si>
  <si>
    <t>C NOUVELLE AQUITAINE</t>
  </si>
  <si>
    <t>C OCCITANIE</t>
  </si>
  <si>
    <t>ND</t>
  </si>
  <si>
    <t>C PACA</t>
  </si>
  <si>
    <t>C PAYS DE LA LOIRE</t>
  </si>
  <si>
    <t>(1) yc Nîmes Pont du Gard</t>
  </si>
  <si>
    <t>(2) yc Montpellier Sud de France</t>
  </si>
  <si>
    <t>Historique et objectifs - Disponibilité de l'élévatique</t>
  </si>
  <si>
    <t>Nom de la gare</t>
  </si>
  <si>
    <t xml:space="preserve"> Ascenseurs SNCF Gares &amp; Connexions </t>
  </si>
  <si>
    <t>Ascenseurs SNCF Réseau</t>
  </si>
  <si>
    <t xml:space="preserve">Ascenceurs
</t>
  </si>
  <si>
    <t xml:space="preserve"> Escaliers mécaniques SNCF Gares &amp; Connexions </t>
  </si>
  <si>
    <t xml:space="preserve">escaliers mécaniques SNCF Réseau </t>
  </si>
  <si>
    <t xml:space="preserve">Escaliers Mécaniques 
</t>
  </si>
  <si>
    <t>Moyenne élévatique historique et objectif</t>
  </si>
  <si>
    <t xml:space="preserve">Proportion de gares suivies </t>
  </si>
  <si>
    <t>Nombre d'ascenseurs mesurés</t>
  </si>
  <si>
    <t>Proportion de gares suivies</t>
  </si>
  <si>
    <t>Nombre d'escalators mesurés</t>
  </si>
  <si>
    <t>Moyenne 2015-2019 Ascenseurs</t>
  </si>
  <si>
    <t>Moyenne 2015-2019 Escaliers mécaniques</t>
  </si>
  <si>
    <t>Disponibilité Moyenne 2015-2019 élévatique</t>
  </si>
  <si>
    <t>TGA Aéroport CDG 2 TGV</t>
  </si>
  <si>
    <t xml:space="preserve">TGA LYON  PART-DIEU </t>
  </si>
  <si>
    <t>TGA PARIS GARE DE LYON BERCY</t>
  </si>
  <si>
    <t>TGA PARIS ST LAZARE</t>
  </si>
  <si>
    <t>A AUV-RHONE ALP</t>
  </si>
  <si>
    <t>TGV</t>
  </si>
  <si>
    <t>B AUV-RHONE ALP</t>
  </si>
  <si>
    <t>C AUV-RHONE ALP</t>
  </si>
  <si>
    <t>Historique et objectifs - qualité de l'information voyageurs</t>
  </si>
  <si>
    <t>Disponibilité TFT</t>
  </si>
  <si>
    <t>Satisfaction Information</t>
  </si>
  <si>
    <t>Indicateur mixte et objectif</t>
  </si>
  <si>
    <t>Nbre de TFT suivis (base 2017)</t>
  </si>
  <si>
    <t>P1 2015</t>
  </si>
  <si>
    <t>P1 2016</t>
  </si>
  <si>
    <t>P1 2017</t>
  </si>
  <si>
    <t>P1 2018</t>
  </si>
  <si>
    <t>P1 2019</t>
  </si>
  <si>
    <t>Indicateur mixte 2015</t>
  </si>
  <si>
    <t>Indicateur mixte 2016</t>
  </si>
  <si>
    <t>Indicateur mixte 2017</t>
  </si>
  <si>
    <t>Indicateur mixte 2018</t>
  </si>
  <si>
    <t>Indicateur mixte 2019</t>
  </si>
  <si>
    <t>Moyenne 2015-2019</t>
  </si>
  <si>
    <t>Objectif TFT 2021</t>
  </si>
  <si>
    <t>Objectif Satisfaction information 2021</t>
  </si>
  <si>
    <t>X</t>
  </si>
  <si>
    <t>Satisfaction Globale</t>
  </si>
  <si>
    <t>Nombre de gares mesurées</t>
  </si>
  <si>
    <t>Moyenne 2017-2019</t>
  </si>
  <si>
    <r>
      <t xml:space="preserve">Objectif 2021 </t>
    </r>
    <r>
      <rPr>
        <sz val="11"/>
        <color theme="1"/>
        <rFont val="Calibri"/>
        <family val="2"/>
        <scheme val="minor"/>
      </rPr>
      <t>(moy. 2017-2019 +0,1 pt et plancher à 7 + plafond à 8)</t>
    </r>
  </si>
  <si>
    <t xml:space="preserve"> MECANISME INCITATIF A LA QUALITE DE SERVICE</t>
  </si>
  <si>
    <t>Historique et objectifs de qualité - Indicateurs de satisfaction des voyageurs</t>
  </si>
  <si>
    <t xml:space="preserve">Pour faciliter les comparaisons, ce document est construit en conservant  la segmentation tarifaire du DRG 2020. </t>
  </si>
  <si>
    <t>Il sera ajusté dans le premier DRG qui disposera des résultats 2021</t>
  </si>
  <si>
    <t xml:space="preserve">Taux de disponibilité des écrans plats dits TFT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</si>
</sst>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 _€_-;\-* #,##0.00\ _€_-;_-* &quot;-&quot;??\ _€_-;_-@_-"/>
    <numFmt numFmtId="164" formatCode="_-* #,##0\ _€_-;\-* #,##0\ _€_-;_-* &quot;-&quot;??\ _€_-;_-@_-"/>
    <numFmt numFmtId="165" formatCode="0.0"/>
    <numFmt numFmtId="166" formatCode="0.0%"/>
    <numFmt numFmtId="167" formatCode="_-* #,##0.0\ _€_-;\-* #,##0.0\ _€_-;_-* &quot;-&quot;??\ _€_-;_-@_-"/>
  </numFmts>
  <fonts count="67" x14ac:knownFonts="1">
    <font>
      <sz val="11"/>
      <color theme="1"/>
      <name val="Calibri"/>
      <family val="2"/>
      <scheme val="minor"/>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1"/>
      <color indexed="8"/>
      <name val="Calibri"/>
      <family val="2"/>
    </font>
    <font>
      <sz val="11"/>
      <color indexed="8"/>
      <name val="Calibri"/>
      <family val="2"/>
    </font>
    <font>
      <sz val="11"/>
      <color indexed="9"/>
      <name val="Calibri"/>
      <family val="2"/>
    </font>
    <font>
      <sz val="11"/>
      <color indexed="10"/>
      <name val="Calibri"/>
      <family val="2"/>
    </font>
    <font>
      <b/>
      <sz val="11"/>
      <color indexed="52"/>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sz val="10"/>
      <name val="Arial"/>
      <family val="2"/>
    </font>
    <font>
      <sz val="11"/>
      <color indexed="17"/>
      <name val="Calibri"/>
      <family val="2"/>
    </font>
    <font>
      <b/>
      <sz val="11"/>
      <color indexed="63"/>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9"/>
      <name val="Calibri"/>
      <family val="2"/>
    </font>
    <font>
      <sz val="11"/>
      <color indexed="64"/>
      <name val="Arial"/>
      <family val="2"/>
    </font>
    <font>
      <b/>
      <sz val="18"/>
      <color theme="3"/>
      <name val="Cambria"/>
      <family val="1"/>
      <scheme val="major"/>
    </font>
    <font>
      <b/>
      <sz val="14"/>
      <color theme="1"/>
      <name val="Calibri"/>
      <family val="2"/>
      <scheme val="minor"/>
    </font>
    <font>
      <sz val="9"/>
      <color rgb="FF000000"/>
      <name val="Arial"/>
      <family val="2"/>
    </font>
    <font>
      <sz val="10"/>
      <name val="Tahoma"/>
      <family val="2"/>
    </font>
    <font>
      <b/>
      <sz val="11"/>
      <color indexed="64"/>
      <name val="Arial"/>
      <family val="2"/>
    </font>
    <font>
      <sz val="10"/>
      <color theme="1"/>
      <name val="Tahoma"/>
      <family val="2"/>
    </font>
    <font>
      <sz val="9"/>
      <color indexed="81"/>
      <name val="Tahoma"/>
      <family val="2"/>
    </font>
    <font>
      <b/>
      <sz val="9"/>
      <color indexed="81"/>
      <name val="Tahoma"/>
      <family val="2"/>
    </font>
    <font>
      <sz val="11"/>
      <name val="Calibri"/>
      <family val="2"/>
      <scheme val="minor"/>
    </font>
    <font>
      <sz val="11"/>
      <color theme="1" tint="0.34998626667073579"/>
      <name val="Calibri"/>
      <family val="2"/>
      <scheme val="minor"/>
    </font>
    <font>
      <sz val="10"/>
      <color rgb="FF000000"/>
      <name val="Arial"/>
      <family val="2"/>
    </font>
    <font>
      <b/>
      <sz val="14"/>
      <color rgb="FFFF0000"/>
      <name val="Calibri"/>
      <family val="2"/>
      <scheme val="minor"/>
    </font>
    <font>
      <b/>
      <sz val="11"/>
      <color indexed="8"/>
      <name val="Calibri"/>
      <family val="2"/>
      <scheme val="minor"/>
    </font>
    <font>
      <sz val="14"/>
      <color theme="1"/>
      <name val="Calibri"/>
      <family val="2"/>
      <scheme val="minor"/>
    </font>
    <font>
      <b/>
      <sz val="11"/>
      <color rgb="FFC00000"/>
      <name val="Calibri"/>
      <family val="2"/>
      <scheme val="minor"/>
    </font>
    <font>
      <sz val="11"/>
      <color rgb="FFC00000"/>
      <name val="Calibri"/>
      <family val="2"/>
      <scheme val="minor"/>
    </font>
    <font>
      <sz val="10"/>
      <color rgb="FFC00000"/>
      <name val="Tahoma"/>
      <family val="2"/>
    </font>
    <font>
      <i/>
      <sz val="10"/>
      <name val="Tahoma"/>
      <family val="2"/>
    </font>
    <font>
      <i/>
      <sz val="11"/>
      <color theme="1"/>
      <name val="Calibri"/>
      <family val="2"/>
      <scheme val="minor"/>
    </font>
    <font>
      <b/>
      <sz val="11"/>
      <color rgb="FFFF0000"/>
      <name val="Calibri"/>
      <family val="2"/>
      <scheme val="minor"/>
    </font>
    <font>
      <b/>
      <sz val="18"/>
      <color theme="0"/>
      <name val="Calibri"/>
      <family val="2"/>
      <scheme val="minor"/>
    </font>
    <font>
      <b/>
      <sz val="11"/>
      <color indexed="8"/>
      <name val="Avenir Next LT Pro"/>
      <family val="2"/>
    </font>
    <font>
      <sz val="10"/>
      <name val="Avenir Next LT Pro"/>
      <family val="2"/>
    </font>
    <font>
      <b/>
      <sz val="10"/>
      <color rgb="FF000000"/>
      <name val="Avenir Next LT Pro"/>
      <family val="2"/>
    </font>
    <font>
      <sz val="10"/>
      <color rgb="FF000000"/>
      <name val="Avenir Next LT Pro"/>
      <family val="2"/>
    </font>
    <font>
      <b/>
      <sz val="14"/>
      <color theme="1"/>
      <name val="Avenir Next LT Pro"/>
      <family val="2"/>
    </font>
    <font>
      <sz val="14"/>
      <color theme="1"/>
      <name val="Avenir Next LT Pro"/>
      <family val="2"/>
    </font>
    <font>
      <b/>
      <sz val="18"/>
      <color theme="0"/>
      <name val="Avenir Next LT Pro"/>
      <family val="2"/>
    </font>
    <font>
      <b/>
      <sz val="14"/>
      <color theme="0"/>
      <name val="Avenir Next LT Pro"/>
      <family val="2"/>
    </font>
    <font>
      <sz val="11"/>
      <color theme="1"/>
      <name val="Avenir Next LT Pro"/>
      <family val="2"/>
    </font>
    <font>
      <b/>
      <sz val="14"/>
      <color rgb="FFFF0000"/>
      <name val="Avenir Next LT Pro"/>
      <family val="2"/>
    </font>
  </fonts>
  <fills count="5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6"/>
      </patternFill>
    </fill>
    <fill>
      <patternFill patternType="solid">
        <fgColor indexed="43"/>
      </patternFill>
    </fill>
    <fill>
      <patternFill patternType="solid">
        <fgColor indexed="55"/>
      </patternFill>
    </fill>
    <fill>
      <patternFill patternType="solid">
        <fgColor theme="0"/>
        <bgColor indexed="64"/>
      </patternFill>
    </fill>
    <fill>
      <patternFill patternType="solid">
        <fgColor indexed="1"/>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4" tint="0.59999389629810485"/>
        <bgColor indexed="64"/>
      </patternFill>
    </fill>
    <fill>
      <patternFill patternType="solid">
        <fgColor theme="8" tint="0.59999389629810485"/>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4" tint="0.80001220740379042"/>
        <bgColor indexed="64"/>
      </patternFill>
    </fill>
    <fill>
      <patternFill patternType="solid">
        <fgColor theme="5" tint="0.80001220740379042"/>
        <bgColor indexed="64"/>
      </patternFill>
    </fill>
    <fill>
      <patternFill patternType="solid">
        <fgColor theme="6" tint="0.80001220740379042"/>
        <bgColor indexed="64"/>
      </patternFill>
    </fill>
    <fill>
      <patternFill patternType="solid">
        <fgColor theme="7" tint="0.80001220740379042"/>
        <bgColor indexed="64"/>
      </patternFill>
    </fill>
    <fill>
      <patternFill patternType="solid">
        <fgColor theme="8" tint="0.80001220740379042"/>
        <bgColor indexed="64"/>
      </patternFill>
    </fill>
    <fill>
      <patternFill patternType="solid">
        <fgColor theme="9" tint="0.80001220740379042"/>
        <bgColor indexed="64"/>
      </patternFill>
    </fill>
    <fill>
      <patternFill patternType="solid">
        <fgColor theme="4" tint="0.40000610370189521"/>
        <bgColor indexed="64"/>
      </patternFill>
    </fill>
    <fill>
      <patternFill patternType="solid">
        <fgColor theme="5" tint="0.40000610370189521"/>
        <bgColor indexed="64"/>
      </patternFill>
    </fill>
    <fill>
      <patternFill patternType="solid">
        <fgColor theme="6" tint="0.40000610370189521"/>
        <bgColor indexed="64"/>
      </patternFill>
    </fill>
    <fill>
      <patternFill patternType="solid">
        <fgColor theme="7" tint="0.40000610370189521"/>
        <bgColor indexed="64"/>
      </patternFill>
    </fill>
    <fill>
      <patternFill patternType="solid">
        <fgColor theme="8" tint="0.40000610370189521"/>
        <bgColor indexed="64"/>
      </patternFill>
    </fill>
    <fill>
      <patternFill patternType="solid">
        <fgColor theme="9" tint="0.40000610370189521"/>
        <bgColor indexed="64"/>
      </patternFill>
    </fill>
    <fill>
      <patternFill patternType="solid">
        <fgColor rgb="FFFFC7CE"/>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C99"/>
        <bgColor indexed="64"/>
      </patternFill>
    </fill>
    <fill>
      <patternFill patternType="solid">
        <fgColor rgb="FFFFEB9C"/>
        <bgColor indexed="64"/>
      </patternFill>
    </fill>
    <fill>
      <patternFill patternType="solid">
        <fgColor rgb="FFFFFFCC"/>
        <bgColor indexed="64"/>
      </patternFill>
    </fill>
    <fill>
      <patternFill patternType="solid">
        <fgColor theme="0" tint="-0.499984740745262"/>
        <bgColor indexed="64"/>
      </patternFill>
    </fill>
    <fill>
      <patternFill patternType="solid">
        <fgColor rgb="FFFFC000"/>
        <bgColor indexed="64"/>
      </patternFill>
    </fill>
    <fill>
      <patternFill patternType="solid">
        <fgColor indexed="8"/>
        <bgColor indexed="64"/>
      </patternFill>
    </fill>
    <fill>
      <patternFill patternType="solid">
        <fgColor indexed="9"/>
        <bgColor indexed="64"/>
      </patternFill>
    </fill>
    <fill>
      <patternFill patternType="solid">
        <fgColor rgb="FFA1006B"/>
        <bgColor indexed="64"/>
      </patternFill>
    </fill>
    <fill>
      <patternFill patternType="solid">
        <fgColor rgb="FFCD0037"/>
        <bgColor indexed="64"/>
      </patternFill>
    </fill>
    <fill>
      <patternFill patternType="solid">
        <fgColor rgb="FFB9B9B9"/>
        <bgColor indexed="64"/>
      </patternFill>
    </fill>
  </fills>
  <borders count="3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style="thin">
        <color indexed="64"/>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style="medium">
        <color indexed="64"/>
      </top>
      <bottom/>
      <diagonal/>
    </border>
    <border>
      <left/>
      <right/>
      <top/>
      <bottom style="medium">
        <color indexed="64"/>
      </bottom>
      <diagonal/>
    </border>
    <border>
      <left/>
      <right style="thin">
        <color indexed="64"/>
      </right>
      <top/>
      <bottom style="thin">
        <color indexed="64"/>
      </bottom>
      <diagonal/>
    </border>
    <border>
      <left/>
      <right/>
      <top/>
      <bottom style="thin">
        <color indexed="64"/>
      </bottom>
      <diagonal/>
    </border>
  </borders>
  <cellStyleXfs count="142">
    <xf numFmtId="0" fontId="0" fillId="0" borderId="0"/>
    <xf numFmtId="43" fontId="1" fillId="0" borderId="0" applyFont="0" applyFill="0" applyBorder="0" applyAlignment="0" applyProtection="0"/>
    <xf numFmtId="0" fontId="1" fillId="0" borderId="0"/>
    <xf numFmtId="0" fontId="18" fillId="2" borderId="0" applyNumberFormat="0" applyBorder="0" applyAlignment="0" applyProtection="0"/>
    <xf numFmtId="0" fontId="18" fillId="2"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9" fillId="12" borderId="0" applyNumberFormat="0" applyBorder="0" applyAlignment="0" applyProtection="0"/>
    <xf numFmtId="0" fontId="19" fillId="9" borderId="0" applyNumberFormat="0" applyBorder="0" applyAlignment="0" applyProtection="0"/>
    <xf numFmtId="0" fontId="19" fillId="10"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19" fillId="16" borderId="0" applyNumberFormat="0" applyBorder="0" applyAlignment="0" applyProtection="0"/>
    <xf numFmtId="0" fontId="19" fillId="17" borderId="0" applyNumberFormat="0" applyBorder="0" applyAlignment="0" applyProtection="0"/>
    <xf numFmtId="0" fontId="19" fillId="18"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9" borderId="0" applyNumberFormat="0" applyBorder="0" applyAlignment="0" applyProtection="0"/>
    <xf numFmtId="0" fontId="20" fillId="0" borderId="0" applyNumberFormat="0" applyFill="0" applyBorder="0" applyAlignment="0" applyProtection="0"/>
    <xf numFmtId="0" fontId="21" fillId="20" borderId="10" applyNumberFormat="0" applyAlignment="0" applyProtection="0"/>
    <xf numFmtId="0" fontId="22" fillId="0" borderId="11" applyNumberFormat="0" applyFill="0" applyAlignment="0" applyProtection="0"/>
    <xf numFmtId="0" fontId="18" fillId="21" borderId="12" applyNumberFormat="0" applyFont="0" applyAlignment="0" applyProtection="0"/>
    <xf numFmtId="0" fontId="18" fillId="21" borderId="12" applyNumberFormat="0" applyFont="0" applyAlignment="0" applyProtection="0"/>
    <xf numFmtId="0" fontId="23" fillId="7" borderId="10" applyNumberFormat="0" applyAlignment="0" applyProtection="0"/>
    <xf numFmtId="0" fontId="24" fillId="3" borderId="0" applyNumberFormat="0" applyBorder="0" applyAlignment="0" applyProtection="0"/>
    <xf numFmtId="0" fontId="25" fillId="22" borderId="0" applyNumberFormat="0" applyBorder="0" applyAlignment="0" applyProtection="0"/>
    <xf numFmtId="0" fontId="26" fillId="0" borderId="0"/>
    <xf numFmtId="0" fontId="26" fillId="0" borderId="0"/>
    <xf numFmtId="0" fontId="26" fillId="0" borderId="0"/>
    <xf numFmtId="0" fontId="1" fillId="0" borderId="0"/>
    <xf numFmtId="0" fontId="1" fillId="0" borderId="0"/>
    <xf numFmtId="9" fontId="26" fillId="0" borderId="0" applyFont="0" applyFill="0" applyBorder="0" applyAlignment="0" applyProtection="0"/>
    <xf numFmtId="9" fontId="26" fillId="0" borderId="0" applyFont="0" applyFill="0" applyBorder="0" applyAlignment="0" applyProtection="0"/>
    <xf numFmtId="0" fontId="27" fillId="4" borderId="0" applyNumberFormat="0" applyBorder="0" applyAlignment="0" applyProtection="0"/>
    <xf numFmtId="0" fontId="28" fillId="20" borderId="13" applyNumberFormat="0" applyAlignment="0" applyProtection="0"/>
    <xf numFmtId="0" fontId="29" fillId="0" borderId="0" applyNumberFormat="0" applyFill="0" applyBorder="0" applyAlignment="0" applyProtection="0"/>
    <xf numFmtId="0" fontId="30" fillId="0" borderId="0" applyNumberFormat="0" applyFill="0" applyBorder="0" applyAlignment="0" applyProtection="0"/>
    <xf numFmtId="0" fontId="31" fillId="0" borderId="14" applyNumberFormat="0" applyFill="0" applyAlignment="0" applyProtection="0"/>
    <xf numFmtId="0" fontId="32" fillId="0" borderId="15" applyNumberFormat="0" applyFill="0" applyAlignment="0" applyProtection="0"/>
    <xf numFmtId="0" fontId="33" fillId="0" borderId="16" applyNumberFormat="0" applyFill="0" applyAlignment="0" applyProtection="0"/>
    <xf numFmtId="0" fontId="33" fillId="0" borderId="0" applyNumberFormat="0" applyFill="0" applyBorder="0" applyAlignment="0" applyProtection="0"/>
    <xf numFmtId="0" fontId="17" fillId="0" borderId="17" applyNumberFormat="0" applyFill="0" applyAlignment="0" applyProtection="0"/>
    <xf numFmtId="0" fontId="34" fillId="23" borderId="18" applyNumberFormat="0" applyAlignment="0" applyProtection="0"/>
    <xf numFmtId="0" fontId="35" fillId="25" borderId="19">
      <alignment horizontal="left" vertical="center"/>
    </xf>
    <xf numFmtId="0" fontId="1"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1" fillId="28"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29" borderId="0" applyNumberFormat="0" applyBorder="0" applyAlignment="0" applyProtection="0"/>
    <xf numFmtId="0" fontId="1" fillId="31" borderId="0" applyNumberFormat="0" applyBorder="0" applyAlignment="0" applyProtection="0"/>
    <xf numFmtId="0" fontId="16" fillId="38" borderId="0" applyNumberFormat="0" applyBorder="0" applyAlignment="0" applyProtection="0"/>
    <xf numFmtId="0" fontId="16" fillId="39" borderId="0" applyNumberFormat="0" applyBorder="0" applyAlignment="0" applyProtection="0"/>
    <xf numFmtId="0" fontId="16" fillId="40" borderId="0" applyNumberFormat="0" applyBorder="0" applyAlignment="0" applyProtection="0"/>
    <xf numFmtId="0" fontId="16" fillId="41" borderId="0" applyNumberFormat="0" applyBorder="0" applyAlignment="0" applyProtection="0"/>
    <xf numFmtId="0" fontId="16" fillId="42" borderId="0" applyNumberFormat="0" applyBorder="0" applyAlignment="0" applyProtection="0"/>
    <xf numFmtId="0" fontId="16" fillId="43" borderId="0" applyNumberFormat="0" applyBorder="0" applyAlignment="0" applyProtection="0"/>
    <xf numFmtId="0" fontId="6" fillId="44" borderId="0" applyNumberFormat="0" applyBorder="0" applyAlignment="0" applyProtection="0"/>
    <xf numFmtId="0" fontId="10" fillId="45" borderId="4" applyNumberFormat="0" applyAlignment="0" applyProtection="0"/>
    <xf numFmtId="0" fontId="12" fillId="46" borderId="7" applyNumberFormat="0" applyAlignment="0" applyProtection="0"/>
    <xf numFmtId="0" fontId="14" fillId="0" borderId="0" applyNumberFormat="0" applyFill="0" applyBorder="0" applyAlignment="0" applyProtection="0"/>
    <xf numFmtId="0" fontId="5" fillId="47" borderId="0" applyNumberFormat="0" applyBorder="0" applyAlignment="0" applyProtection="0"/>
    <xf numFmtId="0" fontId="2" fillId="0" borderId="1" applyNumberFormat="0" applyFill="0" applyAlignment="0" applyProtection="0"/>
    <xf numFmtId="0" fontId="3" fillId="0" borderId="2" applyNumberFormat="0" applyFill="0" applyAlignment="0" applyProtection="0"/>
    <xf numFmtId="0" fontId="4" fillId="0" borderId="3" applyNumberFormat="0" applyFill="0" applyAlignment="0" applyProtection="0"/>
    <xf numFmtId="0" fontId="4" fillId="0" borderId="0" applyNumberFormat="0" applyFill="0" applyBorder="0" applyAlignment="0" applyProtection="0"/>
    <xf numFmtId="0" fontId="8" fillId="48" borderId="4" applyNumberFormat="0" applyAlignment="0" applyProtection="0"/>
    <xf numFmtId="0" fontId="11" fillId="0" borderId="6" applyNumberFormat="0" applyFill="0" applyAlignment="0" applyProtection="0"/>
    <xf numFmtId="0" fontId="7" fillId="49" borderId="0" applyNumberFormat="0" applyBorder="0" applyAlignment="0" applyProtection="0"/>
    <xf numFmtId="0" fontId="1" fillId="50" borderId="8" applyNumberFormat="0" applyFont="0" applyAlignment="0" applyProtection="0"/>
    <xf numFmtId="0" fontId="9" fillId="45" borderId="5" applyNumberFormat="0" applyAlignment="0" applyProtection="0"/>
    <xf numFmtId="0" fontId="36" fillId="0" borderId="0" applyNumberFormat="0" applyFill="0" applyBorder="0" applyAlignment="0" applyProtection="0"/>
    <xf numFmtId="0" fontId="13" fillId="0" borderId="0" applyNumberFormat="0" applyFill="0" applyBorder="0" applyAlignment="0" applyProtection="0"/>
    <xf numFmtId="9" fontId="1" fillId="0" borderId="0" applyFont="0" applyFill="0" applyBorder="0" applyAlignment="0" applyProtection="0"/>
    <xf numFmtId="0" fontId="39" fillId="0" borderId="0"/>
    <xf numFmtId="0" fontId="35" fillId="53" borderId="19">
      <alignment horizontal="center" vertical="center"/>
    </xf>
    <xf numFmtId="0" fontId="40" fillId="54" borderId="19">
      <alignment horizontal="center" vertical="center"/>
    </xf>
    <xf numFmtId="0" fontId="40" fillId="54" borderId="19">
      <alignment horizontal="right" vertical="center"/>
    </xf>
    <xf numFmtId="0" fontId="26" fillId="0" borderId="0"/>
    <xf numFmtId="0" fontId="35" fillId="25" borderId="19">
      <alignment horizontal="left" vertical="center"/>
    </xf>
    <xf numFmtId="0" fontId="40" fillId="54" borderId="19">
      <alignment horizontal="left" vertical="center"/>
    </xf>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cellStyleXfs>
  <cellXfs count="155">
    <xf numFmtId="0" fontId="0" fillId="0" borderId="0" xfId="0"/>
    <xf numFmtId="164" fontId="0" fillId="24" borderId="9" xfId="1" applyNumberFormat="1" applyFont="1" applyFill="1" applyBorder="1"/>
    <xf numFmtId="0" fontId="38" fillId="0" borderId="0" xfId="0" applyFont="1" applyAlignment="1">
      <alignment vertical="center" wrapText="1"/>
    </xf>
    <xf numFmtId="0" fontId="0" fillId="0" borderId="9" xfId="0" applyBorder="1"/>
    <xf numFmtId="0" fontId="0" fillId="0" borderId="0" xfId="0" applyAlignment="1">
      <alignment horizontal="left" vertical="center" indent="1"/>
    </xf>
    <xf numFmtId="0" fontId="0" fillId="52" borderId="0" xfId="0" applyFill="1"/>
    <xf numFmtId="0" fontId="0" fillId="0" borderId="26" xfId="0" applyBorder="1" applyAlignment="1">
      <alignment horizontal="center"/>
    </xf>
    <xf numFmtId="0" fontId="0" fillId="24" borderId="9" xfId="0" applyFill="1" applyBorder="1" applyAlignment="1">
      <alignment horizontal="center"/>
    </xf>
    <xf numFmtId="0" fontId="39" fillId="0" borderId="0" xfId="100"/>
    <xf numFmtId="0" fontId="0" fillId="0" borderId="0" xfId="0" applyBorder="1"/>
    <xf numFmtId="0" fontId="0" fillId="24" borderId="0" xfId="0" applyFill="1"/>
    <xf numFmtId="0" fontId="0" fillId="51" borderId="0" xfId="0" applyFill="1"/>
    <xf numFmtId="0" fontId="0" fillId="0" borderId="0" xfId="0" applyFill="1"/>
    <xf numFmtId="0" fontId="0" fillId="0" borderId="0" xfId="0" applyFont="1" applyFill="1"/>
    <xf numFmtId="0" fontId="0" fillId="0" borderId="0" xfId="0" applyFont="1"/>
    <xf numFmtId="0" fontId="0" fillId="0" borderId="0" xfId="0" applyFill="1" applyBorder="1"/>
    <xf numFmtId="0" fontId="0" fillId="0" borderId="0" xfId="0" applyBorder="1" applyAlignment="1">
      <alignment horizontal="center"/>
    </xf>
    <xf numFmtId="0" fontId="0" fillId="0" borderId="0" xfId="0" applyFill="1" applyBorder="1" applyAlignment="1">
      <alignment horizontal="center"/>
    </xf>
    <xf numFmtId="164" fontId="39" fillId="0" borderId="0" xfId="1" applyNumberFormat="1" applyFont="1" applyFill="1" applyBorder="1" applyAlignment="1">
      <alignment horizontal="center"/>
    </xf>
    <xf numFmtId="167" fontId="39" fillId="0" borderId="0" xfId="1" applyNumberFormat="1" applyFont="1" applyFill="1" applyBorder="1" applyAlignment="1">
      <alignment horizontal="center"/>
    </xf>
    <xf numFmtId="166" fontId="41" fillId="0" borderId="0" xfId="100" applyNumberFormat="1" applyFont="1" applyFill="1" applyBorder="1" applyAlignment="1">
      <alignment horizontal="center"/>
    </xf>
    <xf numFmtId="165" fontId="41" fillId="0" borderId="0" xfId="100" applyNumberFormat="1" applyFont="1" applyFill="1" applyBorder="1" applyAlignment="1">
      <alignment horizontal="center"/>
    </xf>
    <xf numFmtId="0" fontId="39" fillId="0" borderId="0" xfId="100" applyFill="1" applyBorder="1"/>
    <xf numFmtId="9" fontId="0" fillId="24" borderId="9" xfId="99" applyFont="1" applyFill="1" applyBorder="1" applyAlignment="1">
      <alignment horizontal="center"/>
    </xf>
    <xf numFmtId="0" fontId="39" fillId="0" borderId="0" xfId="100" applyAlignment="1">
      <alignment vertical="center"/>
    </xf>
    <xf numFmtId="0" fontId="0" fillId="0" borderId="0" xfId="0" applyAlignment="1">
      <alignment vertical="center"/>
    </xf>
    <xf numFmtId="0" fontId="47" fillId="0" borderId="0" xfId="0" applyFont="1"/>
    <xf numFmtId="14" fontId="48" fillId="0" borderId="0" xfId="0" applyNumberFormat="1" applyFont="1" applyAlignment="1">
      <alignment horizontal="left"/>
    </xf>
    <xf numFmtId="0" fontId="49" fillId="0" borderId="0" xfId="0" applyFont="1"/>
    <xf numFmtId="0" fontId="37" fillId="0" borderId="0" xfId="0" applyFont="1" applyAlignment="1">
      <alignment vertical="center" wrapText="1"/>
    </xf>
    <xf numFmtId="0" fontId="46" fillId="0" borderId="0" xfId="0" applyFont="1" applyBorder="1" applyAlignment="1">
      <alignment vertical="center" wrapText="1"/>
    </xf>
    <xf numFmtId="0" fontId="46" fillId="0" borderId="0" xfId="0" applyFont="1" applyFill="1" applyBorder="1" applyAlignment="1">
      <alignment vertical="center" wrapText="1"/>
    </xf>
    <xf numFmtId="164" fontId="53" fillId="0" borderId="0" xfId="1" applyNumberFormat="1" applyFont="1" applyBorder="1"/>
    <xf numFmtId="0" fontId="54" fillId="0" borderId="0" xfId="0" quotePrefix="1" applyFont="1"/>
    <xf numFmtId="0" fontId="0" fillId="24" borderId="9" xfId="0" applyFill="1" applyBorder="1"/>
    <xf numFmtId="164" fontId="37" fillId="0" borderId="0" xfId="1" applyNumberFormat="1" applyFont="1" applyAlignment="1">
      <alignment horizontal="center"/>
    </xf>
    <xf numFmtId="164" fontId="0" fillId="0" borderId="0" xfId="1" applyNumberFormat="1" applyFont="1"/>
    <xf numFmtId="164" fontId="0" fillId="0" borderId="0" xfId="1" applyNumberFormat="1" applyFont="1" applyFill="1" applyBorder="1"/>
    <xf numFmtId="164" fontId="0" fillId="0" borderId="0" xfId="1" applyNumberFormat="1" applyFont="1" applyAlignment="1">
      <alignment horizontal="center"/>
    </xf>
    <xf numFmtId="164" fontId="0" fillId="0" borderId="0" xfId="1" applyNumberFormat="1" applyFont="1" applyFill="1" applyAlignment="1">
      <alignment horizontal="center"/>
    </xf>
    <xf numFmtId="0" fontId="0" fillId="0" borderId="34" xfId="0" applyBorder="1"/>
    <xf numFmtId="0" fontId="55" fillId="0" borderId="0" xfId="0" applyFont="1"/>
    <xf numFmtId="0" fontId="0" fillId="0" borderId="0" xfId="0" applyAlignment="1">
      <alignment horizontal="left"/>
    </xf>
    <xf numFmtId="2" fontId="0" fillId="0" borderId="0" xfId="0" applyNumberFormat="1"/>
    <xf numFmtId="0" fontId="37" fillId="0" borderId="0" xfId="0" applyFont="1" applyAlignment="1">
      <alignment horizontal="center"/>
    </xf>
    <xf numFmtId="0" fontId="0" fillId="24" borderId="0" xfId="0" applyFill="1" applyAlignment="1">
      <alignment horizontal="center"/>
    </xf>
    <xf numFmtId="0" fontId="37" fillId="0" borderId="0" xfId="0" applyFont="1" applyAlignment="1">
      <alignment horizontal="right" vertical="center" wrapText="1"/>
    </xf>
    <xf numFmtId="0" fontId="37" fillId="0" borderId="0" xfId="0" applyFont="1" applyAlignment="1">
      <alignment horizontal="right" wrapText="1"/>
    </xf>
    <xf numFmtId="0" fontId="15" fillId="57" borderId="9" xfId="0" applyFont="1" applyFill="1" applyBorder="1" applyAlignment="1">
      <alignment vertical="center"/>
    </xf>
    <xf numFmtId="0" fontId="50" fillId="57" borderId="9" xfId="0" applyFont="1" applyFill="1" applyBorder="1" applyAlignment="1">
      <alignment horizontal="center" vertical="center" wrapText="1"/>
    </xf>
    <xf numFmtId="0" fontId="0" fillId="0" borderId="26" xfId="0" applyFill="1" applyBorder="1" applyAlignment="1">
      <alignment horizontal="center"/>
    </xf>
    <xf numFmtId="0" fontId="0" fillId="0" borderId="28" xfId="0" applyFill="1" applyBorder="1" applyAlignment="1">
      <alignment horizontal="center"/>
    </xf>
    <xf numFmtId="9" fontId="0" fillId="0" borderId="28" xfId="99" applyFont="1" applyFill="1" applyBorder="1" applyAlignment="1">
      <alignment horizontal="center"/>
    </xf>
    <xf numFmtId="166" fontId="0" fillId="0" borderId="28" xfId="99" applyNumberFormat="1" applyFont="1" applyFill="1" applyBorder="1" applyAlignment="1">
      <alignment horizontal="center"/>
    </xf>
    <xf numFmtId="166" fontId="0" fillId="0" borderId="26" xfId="99" applyNumberFormat="1" applyFont="1" applyFill="1" applyBorder="1" applyAlignment="1">
      <alignment horizontal="center"/>
    </xf>
    <xf numFmtId="9" fontId="51" fillId="0" borderId="9" xfId="99" applyNumberFormat="1" applyFont="1" applyFill="1" applyBorder="1" applyAlignment="1">
      <alignment horizontal="center"/>
    </xf>
    <xf numFmtId="9" fontId="51" fillId="0" borderId="26" xfId="99" applyNumberFormat="1" applyFont="1" applyFill="1" applyBorder="1" applyAlignment="1">
      <alignment horizontal="center"/>
    </xf>
    <xf numFmtId="9" fontId="51" fillId="0" borderId="28" xfId="99" applyFont="1" applyFill="1" applyBorder="1" applyAlignment="1">
      <alignment horizontal="center"/>
    </xf>
    <xf numFmtId="166" fontId="45" fillId="0" borderId="26" xfId="99" applyNumberFormat="1" applyFont="1" applyFill="1" applyBorder="1" applyAlignment="1">
      <alignment horizontal="center"/>
    </xf>
    <xf numFmtId="166" fontId="45" fillId="0" borderId="28" xfId="99" applyNumberFormat="1" applyFont="1" applyFill="1" applyBorder="1" applyAlignment="1">
      <alignment horizontal="center"/>
    </xf>
    <xf numFmtId="9" fontId="45" fillId="0" borderId="26" xfId="99" applyNumberFormat="1" applyFont="1" applyFill="1" applyBorder="1" applyAlignment="1">
      <alignment horizontal="center"/>
    </xf>
    <xf numFmtId="0" fontId="15" fillId="57" borderId="9" xfId="0" applyFont="1" applyFill="1" applyBorder="1" applyAlignment="1">
      <alignment horizontal="center" vertical="center" wrapText="1"/>
    </xf>
    <xf numFmtId="0" fontId="15" fillId="57" borderId="31" xfId="0" applyFont="1" applyFill="1" applyBorder="1" applyAlignment="1">
      <alignment horizontal="center" vertical="center" wrapText="1"/>
    </xf>
    <xf numFmtId="164" fontId="15" fillId="57" borderId="31" xfId="1" applyNumberFormat="1" applyFont="1" applyFill="1" applyBorder="1" applyAlignment="1">
      <alignment horizontal="center" vertical="center" wrapText="1"/>
    </xf>
    <xf numFmtId="0" fontId="15" fillId="57" borderId="9" xfId="100" applyFont="1" applyFill="1" applyBorder="1" applyAlignment="1">
      <alignment horizontal="center" vertical="center" wrapText="1"/>
    </xf>
    <xf numFmtId="0" fontId="0" fillId="0" borderId="9" xfId="0" applyFill="1" applyBorder="1" applyAlignment="1">
      <alignment horizontal="center"/>
    </xf>
    <xf numFmtId="9" fontId="0" fillId="0" borderId="9" xfId="99" applyFont="1" applyFill="1" applyBorder="1" applyAlignment="1">
      <alignment horizontal="center"/>
    </xf>
    <xf numFmtId="166" fontId="0" fillId="0" borderId="9" xfId="0" applyNumberFormat="1" applyFill="1" applyBorder="1" applyAlignment="1">
      <alignment horizontal="center"/>
    </xf>
    <xf numFmtId="166" fontId="45" fillId="0" borderId="9" xfId="99" applyNumberFormat="1" applyFont="1" applyFill="1" applyBorder="1" applyAlignment="1">
      <alignment horizontal="center"/>
    </xf>
    <xf numFmtId="9" fontId="0" fillId="0" borderId="9" xfId="99" applyNumberFormat="1" applyFont="1" applyFill="1" applyBorder="1" applyAlignment="1">
      <alignment horizontal="center"/>
    </xf>
    <xf numFmtId="164" fontId="0" fillId="0" borderId="9" xfId="1" applyNumberFormat="1" applyFont="1" applyFill="1" applyBorder="1" applyAlignment="1">
      <alignment horizontal="center"/>
    </xf>
    <xf numFmtId="9" fontId="0" fillId="0" borderId="9" xfId="0" applyNumberFormat="1" applyFill="1" applyBorder="1" applyAlignment="1">
      <alignment horizontal="center"/>
    </xf>
    <xf numFmtId="166" fontId="0" fillId="0" borderId="9" xfId="99" applyNumberFormat="1" applyFont="1" applyFill="1" applyBorder="1" applyAlignment="1">
      <alignment horizontal="center"/>
    </xf>
    <xf numFmtId="9" fontId="50" fillId="0" borderId="9" xfId="0" applyNumberFormat="1" applyFont="1" applyFill="1" applyBorder="1" applyAlignment="1">
      <alignment horizontal="center"/>
    </xf>
    <xf numFmtId="166" fontId="50" fillId="0" borderId="9" xfId="0" applyNumberFormat="1" applyFont="1" applyFill="1" applyBorder="1" applyAlignment="1">
      <alignment horizontal="center"/>
    </xf>
    <xf numFmtId="9" fontId="45" fillId="0" borderId="9" xfId="99" applyNumberFormat="1" applyFont="1" applyFill="1" applyBorder="1" applyAlignment="1">
      <alignment horizontal="center"/>
    </xf>
    <xf numFmtId="9" fontId="51" fillId="0" borderId="9" xfId="99" applyFont="1" applyFill="1" applyBorder="1" applyAlignment="1">
      <alignment horizontal="center"/>
    </xf>
    <xf numFmtId="166" fontId="45" fillId="0" borderId="9" xfId="0" applyNumberFormat="1" applyFont="1" applyFill="1" applyBorder="1" applyAlignment="1">
      <alignment horizontal="center"/>
    </xf>
    <xf numFmtId="9" fontId="13" fillId="0" borderId="9" xfId="99" applyNumberFormat="1" applyFont="1" applyFill="1" applyBorder="1" applyAlignment="1">
      <alignment horizontal="center"/>
    </xf>
    <xf numFmtId="0" fontId="15" fillId="57" borderId="9" xfId="100" applyFont="1" applyFill="1" applyBorder="1" applyAlignment="1">
      <alignment horizontal="center" vertical="center"/>
    </xf>
    <xf numFmtId="0" fontId="50" fillId="57" borderId="9" xfId="100" applyFont="1" applyFill="1" applyBorder="1" applyAlignment="1">
      <alignment horizontal="center" vertical="center" wrapText="1"/>
    </xf>
    <xf numFmtId="0" fontId="15" fillId="57" borderId="31" xfId="0" applyFont="1" applyFill="1" applyBorder="1" applyAlignment="1">
      <alignment vertical="center"/>
    </xf>
    <xf numFmtId="0" fontId="15" fillId="57" borderId="31" xfId="100" applyFont="1" applyFill="1" applyBorder="1" applyAlignment="1">
      <alignment horizontal="center" vertical="center" wrapText="1"/>
    </xf>
    <xf numFmtId="165" fontId="0" fillId="0" borderId="9" xfId="0" applyNumberFormat="1" applyFill="1" applyBorder="1" applyAlignment="1">
      <alignment horizontal="center"/>
    </xf>
    <xf numFmtId="2" fontId="15" fillId="0" borderId="9" xfId="0" applyNumberFormat="1" applyFont="1" applyFill="1" applyBorder="1" applyAlignment="1">
      <alignment horizontal="center"/>
    </xf>
    <xf numFmtId="2" fontId="0" fillId="0" borderId="9" xfId="0" applyNumberFormat="1" applyFill="1" applyBorder="1" applyAlignment="1">
      <alignment horizontal="center"/>
    </xf>
    <xf numFmtId="165" fontId="44" fillId="0" borderId="9" xfId="0" applyNumberFormat="1" applyFont="1" applyFill="1" applyBorder="1" applyAlignment="1">
      <alignment horizontal="center"/>
    </xf>
    <xf numFmtId="1" fontId="39" fillId="0" borderId="9" xfId="100" applyNumberFormat="1" applyFill="1" applyBorder="1" applyAlignment="1">
      <alignment horizontal="center"/>
    </xf>
    <xf numFmtId="9" fontId="39" fillId="0" borderId="9" xfId="99" applyFont="1" applyFill="1" applyBorder="1" applyAlignment="1">
      <alignment horizontal="center"/>
    </xf>
    <xf numFmtId="166" fontId="39" fillId="0" borderId="9" xfId="99" applyNumberFormat="1" applyFont="1" applyFill="1" applyBorder="1" applyAlignment="1">
      <alignment horizontal="center"/>
    </xf>
    <xf numFmtId="164" fontId="39" fillId="0" borderId="9" xfId="1" applyNumberFormat="1" applyFont="1" applyFill="1" applyBorder="1" applyAlignment="1">
      <alignment horizontal="center"/>
    </xf>
    <xf numFmtId="167" fontId="39" fillId="0" borderId="9" xfId="1" applyNumberFormat="1" applyFont="1" applyFill="1" applyBorder="1" applyAlignment="1">
      <alignment horizontal="center"/>
    </xf>
    <xf numFmtId="167" fontId="41" fillId="0" borderId="9" xfId="1" applyNumberFormat="1" applyFont="1" applyFill="1" applyBorder="1" applyAlignment="1">
      <alignment horizontal="center"/>
    </xf>
    <xf numFmtId="166" fontId="41" fillId="0" borderId="9" xfId="100" applyNumberFormat="1" applyFont="1" applyFill="1" applyBorder="1" applyAlignment="1">
      <alignment horizontal="center"/>
    </xf>
    <xf numFmtId="166" fontId="52" fillId="0" borderId="9" xfId="99" applyNumberFormat="1" applyFont="1" applyFill="1" applyBorder="1" applyAlignment="1">
      <alignment horizontal="center"/>
    </xf>
    <xf numFmtId="165" fontId="52" fillId="0" borderId="9" xfId="99" applyNumberFormat="1" applyFont="1" applyFill="1" applyBorder="1" applyAlignment="1">
      <alignment horizontal="center"/>
    </xf>
    <xf numFmtId="0" fontId="0" fillId="0" borderId="0" xfId="0" applyAlignment="1">
      <alignment horizontal="center"/>
    </xf>
    <xf numFmtId="9" fontId="44" fillId="0" borderId="9" xfId="99" applyFont="1" applyFill="1" applyBorder="1" applyAlignment="1">
      <alignment horizontal="center"/>
    </xf>
    <xf numFmtId="9" fontId="44" fillId="0" borderId="9" xfId="0" applyNumberFormat="1" applyFont="1" applyFill="1" applyBorder="1" applyAlignment="1">
      <alignment horizontal="center"/>
    </xf>
    <xf numFmtId="0" fontId="57" fillId="0" borderId="21" xfId="0" applyFont="1" applyBorder="1" applyAlignment="1">
      <alignment vertical="center" wrapText="1"/>
    </xf>
    <xf numFmtId="0" fontId="58" fillId="0" borderId="22" xfId="0" applyFont="1" applyBorder="1" applyAlignment="1">
      <alignment vertical="center" wrapText="1"/>
    </xf>
    <xf numFmtId="0" fontId="59" fillId="0" borderId="21" xfId="0" applyFont="1" applyBorder="1" applyAlignment="1">
      <alignment vertical="center" wrapText="1"/>
    </xf>
    <xf numFmtId="0" fontId="60" fillId="0" borderId="24" xfId="0" quotePrefix="1" applyFont="1" applyBorder="1" applyAlignment="1">
      <alignment vertical="center" wrapText="1"/>
    </xf>
    <xf numFmtId="0" fontId="60" fillId="0" borderId="25" xfId="0" quotePrefix="1" applyFont="1" applyBorder="1" applyAlignment="1">
      <alignment vertical="center" wrapText="1"/>
    </xf>
    <xf numFmtId="0" fontId="60" fillId="0" borderId="22" xfId="0" applyFont="1" applyBorder="1" applyAlignment="1">
      <alignment vertical="center" wrapText="1"/>
    </xf>
    <xf numFmtId="0" fontId="60" fillId="0" borderId="22" xfId="0" applyFont="1" applyBorder="1" applyAlignment="1">
      <alignment horizontal="left" vertical="center" wrapText="1"/>
    </xf>
    <xf numFmtId="17" fontId="61" fillId="0" borderId="0" xfId="0" quotePrefix="1" applyNumberFormat="1" applyFont="1" applyAlignment="1">
      <alignment horizontal="left" wrapText="1"/>
    </xf>
    <xf numFmtId="0" fontId="61" fillId="0" borderId="0" xfId="0" applyFont="1"/>
    <xf numFmtId="0" fontId="62" fillId="0" borderId="0" xfId="0" applyFont="1" applyAlignment="1">
      <alignment wrapText="1"/>
    </xf>
    <xf numFmtId="0" fontId="62" fillId="0" borderId="0" xfId="0" applyFont="1"/>
    <xf numFmtId="0" fontId="62" fillId="0" borderId="0" xfId="0" quotePrefix="1" applyFont="1" applyAlignment="1">
      <alignment wrapText="1"/>
    </xf>
    <xf numFmtId="0" fontId="64" fillId="55" borderId="0" xfId="0" applyFont="1" applyFill="1" applyAlignment="1">
      <alignment horizontal="center" vertical="center" wrapText="1"/>
    </xf>
    <xf numFmtId="0" fontId="65" fillId="0" borderId="0" xfId="0" applyFont="1"/>
    <xf numFmtId="0" fontId="66" fillId="0" borderId="0" xfId="0" applyFont="1"/>
    <xf numFmtId="0" fontId="60" fillId="0" borderId="22" xfId="0" applyFont="1" applyFill="1" applyBorder="1" applyAlignment="1">
      <alignment vertical="center" wrapText="1"/>
    </xf>
    <xf numFmtId="0" fontId="58" fillId="0" borderId="22" xfId="0" applyFont="1" applyBorder="1" applyAlignment="1">
      <alignment wrapText="1"/>
    </xf>
    <xf numFmtId="0" fontId="60" fillId="0" borderId="24" xfId="0" quotePrefix="1" applyFont="1" applyBorder="1" applyAlignment="1">
      <alignment wrapText="1"/>
    </xf>
    <xf numFmtId="0" fontId="60" fillId="0" borderId="25" xfId="0" quotePrefix="1" applyFont="1" applyBorder="1" applyAlignment="1">
      <alignment wrapText="1"/>
    </xf>
    <xf numFmtId="0" fontId="60" fillId="0" borderId="21" xfId="0" applyFont="1" applyBorder="1" applyAlignment="1">
      <alignment vertical="center" wrapText="1"/>
    </xf>
    <xf numFmtId="0" fontId="60" fillId="0" borderId="22" xfId="0" applyFont="1" applyBorder="1" applyAlignment="1">
      <alignment wrapText="1"/>
    </xf>
    <xf numFmtId="0" fontId="60" fillId="0" borderId="22" xfId="0" applyFont="1" applyBorder="1" applyAlignment="1">
      <alignment horizontal="left" wrapText="1"/>
    </xf>
    <xf numFmtId="0" fontId="57" fillId="0" borderId="20" xfId="0" applyFont="1" applyBorder="1" applyAlignment="1">
      <alignment vertical="center" wrapText="1"/>
    </xf>
    <xf numFmtId="0" fontId="60" fillId="0" borderId="32" xfId="0" applyFont="1" applyBorder="1" applyAlignment="1">
      <alignment vertical="center" wrapText="1"/>
    </xf>
    <xf numFmtId="0" fontId="59" fillId="0" borderId="23" xfId="0" applyFont="1" applyBorder="1" applyAlignment="1">
      <alignment vertical="center" wrapText="1"/>
    </xf>
    <xf numFmtId="0" fontId="60" fillId="0" borderId="22" xfId="0" applyFont="1" applyFill="1" applyBorder="1" applyAlignment="1">
      <alignment horizontal="left" vertical="center" wrapText="1"/>
    </xf>
    <xf numFmtId="9" fontId="58" fillId="0" borderId="22" xfId="0" applyNumberFormat="1" applyFont="1" applyBorder="1" applyAlignment="1">
      <alignment horizontal="center" vertical="center" wrapText="1"/>
    </xf>
    <xf numFmtId="9" fontId="44" fillId="24" borderId="9" xfId="99" applyFont="1" applyFill="1" applyBorder="1" applyAlignment="1">
      <alignment horizontal="center"/>
    </xf>
    <xf numFmtId="0" fontId="59" fillId="0" borderId="23" xfId="0" applyFont="1" applyBorder="1" applyAlignment="1">
      <alignment vertical="center" wrapText="1"/>
    </xf>
    <xf numFmtId="0" fontId="59" fillId="0" borderId="20" xfId="0" applyFont="1" applyBorder="1" applyAlignment="1">
      <alignment vertical="center" wrapText="1"/>
    </xf>
    <xf numFmtId="0" fontId="63" fillId="55" borderId="33" xfId="0" applyFont="1" applyFill="1" applyBorder="1" applyAlignment="1">
      <alignment horizontal="center" vertical="center" wrapText="1"/>
    </xf>
    <xf numFmtId="0" fontId="12" fillId="56" borderId="28" xfId="0" applyFont="1" applyFill="1" applyBorder="1" applyAlignment="1">
      <alignment horizontal="center" wrapText="1"/>
    </xf>
    <xf numFmtId="0" fontId="12" fillId="56" borderId="35" xfId="0" applyFont="1" applyFill="1" applyBorder="1" applyAlignment="1">
      <alignment horizontal="center" wrapText="1"/>
    </xf>
    <xf numFmtId="0" fontId="56" fillId="55" borderId="0" xfId="0" applyFont="1" applyFill="1" applyAlignment="1">
      <alignment horizontal="center" vertical="center" wrapText="1"/>
    </xf>
    <xf numFmtId="0" fontId="56" fillId="55" borderId="0" xfId="0" applyFont="1" applyFill="1" applyAlignment="1">
      <alignment horizontal="center" vertical="center"/>
    </xf>
    <xf numFmtId="0" fontId="15" fillId="57" borderId="28" xfId="0" applyFont="1" applyFill="1" applyBorder="1" applyAlignment="1">
      <alignment horizontal="center" vertical="center"/>
    </xf>
    <xf numFmtId="0" fontId="15" fillId="57" borderId="35" xfId="0" applyFont="1" applyFill="1" applyBorder="1" applyAlignment="1">
      <alignment horizontal="center" vertical="center"/>
    </xf>
    <xf numFmtId="0" fontId="37" fillId="0" borderId="0" xfId="0" applyFont="1" applyAlignment="1">
      <alignment horizontal="center"/>
    </xf>
    <xf numFmtId="0" fontId="15" fillId="57" borderId="9" xfId="0" applyFont="1" applyFill="1" applyBorder="1" applyAlignment="1">
      <alignment horizontal="center" vertical="center"/>
    </xf>
    <xf numFmtId="0" fontId="15" fillId="57" borderId="9" xfId="0" applyFont="1" applyFill="1" applyBorder="1" applyAlignment="1">
      <alignment horizontal="center" vertical="center" wrapText="1"/>
    </xf>
    <xf numFmtId="0" fontId="15" fillId="57" borderId="27" xfId="0" applyFont="1" applyFill="1" applyBorder="1" applyAlignment="1">
      <alignment horizontal="center"/>
    </xf>
    <xf numFmtId="0" fontId="15" fillId="57" borderId="30" xfId="0" applyFont="1" applyFill="1" applyBorder="1" applyAlignment="1">
      <alignment horizontal="center"/>
    </xf>
    <xf numFmtId="0" fontId="15" fillId="57" borderId="29" xfId="0" applyFont="1" applyFill="1" applyBorder="1" applyAlignment="1">
      <alignment horizontal="center"/>
    </xf>
    <xf numFmtId="0" fontId="15" fillId="57" borderId="27" xfId="0" applyFont="1" applyFill="1" applyBorder="1" applyAlignment="1">
      <alignment horizontal="center" wrapText="1"/>
    </xf>
    <xf numFmtId="0" fontId="15" fillId="57" borderId="30" xfId="0" applyFont="1" applyFill="1" applyBorder="1" applyAlignment="1">
      <alignment horizontal="center" wrapText="1"/>
    </xf>
    <xf numFmtId="0" fontId="15" fillId="57" borderId="29" xfId="0" applyFont="1" applyFill="1" applyBorder="1" applyAlignment="1">
      <alignment horizontal="center" wrapText="1"/>
    </xf>
    <xf numFmtId="0" fontId="15" fillId="57" borderId="27" xfId="0" applyFont="1" applyFill="1" applyBorder="1" applyAlignment="1">
      <alignment horizontal="center" vertical="center"/>
    </xf>
    <xf numFmtId="0" fontId="15" fillId="57" borderId="30" xfId="0" applyFont="1" applyFill="1" applyBorder="1" applyAlignment="1">
      <alignment horizontal="center" vertical="center"/>
    </xf>
    <xf numFmtId="0" fontId="15" fillId="57" borderId="29" xfId="0" applyFont="1" applyFill="1" applyBorder="1" applyAlignment="1">
      <alignment horizontal="center" vertical="center"/>
    </xf>
    <xf numFmtId="0" fontId="56" fillId="55" borderId="0" xfId="0" applyFont="1" applyFill="1" applyAlignment="1">
      <alignment horizontal="center"/>
    </xf>
    <xf numFmtId="0" fontId="0" fillId="24" borderId="0" xfId="0" applyFill="1" applyAlignment="1">
      <alignment horizontal="center"/>
    </xf>
    <xf numFmtId="0" fontId="15" fillId="57" borderId="27" xfId="100" applyFont="1" applyFill="1" applyBorder="1" applyAlignment="1">
      <alignment horizontal="center" vertical="center" wrapText="1"/>
    </xf>
    <xf numFmtId="0" fontId="15" fillId="57" borderId="30" xfId="100" applyFont="1" applyFill="1" applyBorder="1" applyAlignment="1">
      <alignment horizontal="center" vertical="center" wrapText="1"/>
    </xf>
    <xf numFmtId="0" fontId="15" fillId="57" borderId="29" xfId="100" applyFont="1" applyFill="1" applyBorder="1" applyAlignment="1">
      <alignment horizontal="center" vertical="center" wrapText="1"/>
    </xf>
    <xf numFmtId="0" fontId="15" fillId="57" borderId="28" xfId="100" applyFont="1" applyFill="1" applyBorder="1" applyAlignment="1">
      <alignment horizontal="center" vertical="center" wrapText="1"/>
    </xf>
    <xf numFmtId="0" fontId="15" fillId="57" borderId="35" xfId="100" applyFont="1" applyFill="1" applyBorder="1" applyAlignment="1">
      <alignment horizontal="center" vertical="center" wrapText="1"/>
    </xf>
  </cellXfs>
  <cellStyles count="142">
    <cellStyle name="20 % - Accent1 2" xfId="3" xr:uid="{00000000-0005-0000-0000-000000000000}"/>
    <cellStyle name="20 % - Accent1 2 2" xfId="4" xr:uid="{00000000-0005-0000-0000-000001000000}"/>
    <cellStyle name="20 % - Accent2 2" xfId="5" xr:uid="{00000000-0005-0000-0000-000002000000}"/>
    <cellStyle name="20 % - Accent2 2 2" xfId="6" xr:uid="{00000000-0005-0000-0000-000003000000}"/>
    <cellStyle name="20 % - Accent3 2" xfId="7" xr:uid="{00000000-0005-0000-0000-000004000000}"/>
    <cellStyle name="20 % - Accent3 2 2" xfId="8" xr:uid="{00000000-0005-0000-0000-000005000000}"/>
    <cellStyle name="20 % - Accent4 2" xfId="9" xr:uid="{00000000-0005-0000-0000-000006000000}"/>
    <cellStyle name="20 % - Accent4 2 2" xfId="10" xr:uid="{00000000-0005-0000-0000-000007000000}"/>
    <cellStyle name="20 % - Accent5 2" xfId="11" xr:uid="{00000000-0005-0000-0000-000008000000}"/>
    <cellStyle name="20 % - Accent5 2 2" xfId="12" xr:uid="{00000000-0005-0000-0000-000009000000}"/>
    <cellStyle name="20 % - Accent6 2" xfId="13" xr:uid="{00000000-0005-0000-0000-00000A000000}"/>
    <cellStyle name="20 % - Accent6 2 2" xfId="14" xr:uid="{00000000-0005-0000-0000-00000B000000}"/>
    <cellStyle name="20% - Accent1" xfId="65" xr:uid="{00000000-0005-0000-0000-00000C000000}"/>
    <cellStyle name="20% - Accent2" xfId="66" xr:uid="{00000000-0005-0000-0000-00000D000000}"/>
    <cellStyle name="20% - Accent3" xfId="67" xr:uid="{00000000-0005-0000-0000-00000E000000}"/>
    <cellStyle name="20% - Accent4" xfId="68" xr:uid="{00000000-0005-0000-0000-00000F000000}"/>
    <cellStyle name="20% - Accent5" xfId="69" xr:uid="{00000000-0005-0000-0000-000010000000}"/>
    <cellStyle name="20% - Accent6" xfId="70" xr:uid="{00000000-0005-0000-0000-000011000000}"/>
    <cellStyle name="40 % - Accent1 2" xfId="15" xr:uid="{00000000-0005-0000-0000-000012000000}"/>
    <cellStyle name="40 % - Accent1 2 2" xfId="16" xr:uid="{00000000-0005-0000-0000-000013000000}"/>
    <cellStyle name="40 % - Accent2 2" xfId="17" xr:uid="{00000000-0005-0000-0000-000014000000}"/>
    <cellStyle name="40 % - Accent2 2 2" xfId="18" xr:uid="{00000000-0005-0000-0000-000015000000}"/>
    <cellStyle name="40 % - Accent3 2" xfId="19" xr:uid="{00000000-0005-0000-0000-000016000000}"/>
    <cellStyle name="40 % - Accent3 2 2" xfId="20" xr:uid="{00000000-0005-0000-0000-000017000000}"/>
    <cellStyle name="40 % - Accent4 2" xfId="21" xr:uid="{00000000-0005-0000-0000-000018000000}"/>
    <cellStyle name="40 % - Accent4 2 2" xfId="22" xr:uid="{00000000-0005-0000-0000-000019000000}"/>
    <cellStyle name="40 % - Accent5 2" xfId="23" xr:uid="{00000000-0005-0000-0000-00001A000000}"/>
    <cellStyle name="40 % - Accent5 2 2" xfId="24" xr:uid="{00000000-0005-0000-0000-00001B000000}"/>
    <cellStyle name="40 % - Accent6 2" xfId="25" xr:uid="{00000000-0005-0000-0000-00001C000000}"/>
    <cellStyle name="40 % - Accent6 2 2" xfId="26" xr:uid="{00000000-0005-0000-0000-00001D000000}"/>
    <cellStyle name="40% - Accent1" xfId="71" xr:uid="{00000000-0005-0000-0000-00001E000000}"/>
    <cellStyle name="40% - Accent2" xfId="72" xr:uid="{00000000-0005-0000-0000-00001F000000}"/>
    <cellStyle name="40% - Accent3" xfId="73" xr:uid="{00000000-0005-0000-0000-000020000000}"/>
    <cellStyle name="40% - Accent4" xfId="74" xr:uid="{00000000-0005-0000-0000-000021000000}"/>
    <cellStyle name="40% - Accent5" xfId="75" xr:uid="{00000000-0005-0000-0000-000022000000}"/>
    <cellStyle name="40% - Accent6" xfId="76" xr:uid="{00000000-0005-0000-0000-000023000000}"/>
    <cellStyle name="60 % - Accent1 2" xfId="27" xr:uid="{00000000-0005-0000-0000-000024000000}"/>
    <cellStyle name="60 % - Accent2 2" xfId="28" xr:uid="{00000000-0005-0000-0000-000025000000}"/>
    <cellStyle name="60 % - Accent3 2" xfId="29" xr:uid="{00000000-0005-0000-0000-000026000000}"/>
    <cellStyle name="60 % - Accent4 2" xfId="30" xr:uid="{00000000-0005-0000-0000-000027000000}"/>
    <cellStyle name="60 % - Accent5 2" xfId="31" xr:uid="{00000000-0005-0000-0000-000028000000}"/>
    <cellStyle name="60 % - Accent6 2" xfId="32" xr:uid="{00000000-0005-0000-0000-000029000000}"/>
    <cellStyle name="60% - Accent1" xfId="77" xr:uid="{00000000-0005-0000-0000-00002A000000}"/>
    <cellStyle name="60% - Accent2" xfId="78" xr:uid="{00000000-0005-0000-0000-00002B000000}"/>
    <cellStyle name="60% - Accent3" xfId="79" xr:uid="{00000000-0005-0000-0000-00002C000000}"/>
    <cellStyle name="60% - Accent4" xfId="80" xr:uid="{00000000-0005-0000-0000-00002D000000}"/>
    <cellStyle name="60% - Accent5" xfId="81" xr:uid="{00000000-0005-0000-0000-00002E000000}"/>
    <cellStyle name="60% - Accent6" xfId="82" xr:uid="{00000000-0005-0000-0000-00002F000000}"/>
    <cellStyle name="Accent1 2" xfId="33" xr:uid="{00000000-0005-0000-0000-000030000000}"/>
    <cellStyle name="Accent2 2" xfId="34" xr:uid="{00000000-0005-0000-0000-000031000000}"/>
    <cellStyle name="Accent3 2" xfId="35" xr:uid="{00000000-0005-0000-0000-000032000000}"/>
    <cellStyle name="Accent4 2" xfId="36" xr:uid="{00000000-0005-0000-0000-000033000000}"/>
    <cellStyle name="Accent5 2" xfId="37" xr:uid="{00000000-0005-0000-0000-000034000000}"/>
    <cellStyle name="Accent6 2" xfId="38" xr:uid="{00000000-0005-0000-0000-000035000000}"/>
    <cellStyle name="Avertissement 2" xfId="39" xr:uid="{00000000-0005-0000-0000-000036000000}"/>
    <cellStyle name="Bad" xfId="83" xr:uid="{00000000-0005-0000-0000-000037000000}"/>
    <cellStyle name="Calcul 2" xfId="40" xr:uid="{00000000-0005-0000-0000-000038000000}"/>
    <cellStyle name="Calculation" xfId="84" xr:uid="{00000000-0005-0000-0000-000039000000}"/>
    <cellStyle name="Cellule liée 2" xfId="41" xr:uid="{00000000-0005-0000-0000-00003A000000}"/>
    <cellStyle name="Check Cell" xfId="85" xr:uid="{00000000-0005-0000-0000-00003B000000}"/>
    <cellStyle name="Commentaire 2" xfId="42" xr:uid="{00000000-0005-0000-0000-00003C000000}"/>
    <cellStyle name="Commentaire 2 2" xfId="43" xr:uid="{00000000-0005-0000-0000-00003D000000}"/>
    <cellStyle name="Entrée 2" xfId="44" xr:uid="{00000000-0005-0000-0000-00003E000000}"/>
    <cellStyle name="Explanatory Text" xfId="86" xr:uid="{00000000-0005-0000-0000-00003F000000}"/>
    <cellStyle name="Good" xfId="87" xr:uid="{00000000-0005-0000-0000-000040000000}"/>
    <cellStyle name="Heading 1" xfId="88" xr:uid="{00000000-0005-0000-0000-000041000000}"/>
    <cellStyle name="Heading 2" xfId="89" xr:uid="{00000000-0005-0000-0000-000042000000}"/>
    <cellStyle name="Heading 3" xfId="90" xr:uid="{00000000-0005-0000-0000-000043000000}"/>
    <cellStyle name="Heading 4" xfId="91" xr:uid="{00000000-0005-0000-0000-000044000000}"/>
    <cellStyle name="Input" xfId="92" xr:uid="{00000000-0005-0000-0000-000045000000}"/>
    <cellStyle name="Insatisfaisant 2" xfId="45" xr:uid="{00000000-0005-0000-0000-000046000000}"/>
    <cellStyle name="Linked Cell" xfId="93" xr:uid="{00000000-0005-0000-0000-000047000000}"/>
    <cellStyle name="Milliers" xfId="1" builtinId="3"/>
    <cellStyle name="Neutral" xfId="94" xr:uid="{00000000-0005-0000-0000-000049000000}"/>
    <cellStyle name="Neutre 2" xfId="46" xr:uid="{00000000-0005-0000-0000-00004A000000}"/>
    <cellStyle name="Normal" xfId="0" builtinId="0"/>
    <cellStyle name="Normal 10" xfId="107" xr:uid="{00000000-0005-0000-0000-00004C000000}"/>
    <cellStyle name="Normal 11" xfId="108" xr:uid="{00000000-0005-0000-0000-00004D000000}"/>
    <cellStyle name="Normal 12" xfId="109" xr:uid="{00000000-0005-0000-0000-00004E000000}"/>
    <cellStyle name="Normal 13" xfId="110" xr:uid="{00000000-0005-0000-0000-00004F000000}"/>
    <cellStyle name="Normal 14" xfId="111" xr:uid="{00000000-0005-0000-0000-000050000000}"/>
    <cellStyle name="Normal 15" xfId="112" xr:uid="{00000000-0005-0000-0000-000051000000}"/>
    <cellStyle name="Normal 16" xfId="113" xr:uid="{00000000-0005-0000-0000-000052000000}"/>
    <cellStyle name="Normal 17" xfId="114" xr:uid="{00000000-0005-0000-0000-000053000000}"/>
    <cellStyle name="Normal 18" xfId="115" xr:uid="{00000000-0005-0000-0000-000054000000}"/>
    <cellStyle name="Normal 19" xfId="116" xr:uid="{00000000-0005-0000-0000-000055000000}"/>
    <cellStyle name="Normal 2" xfId="47" xr:uid="{00000000-0005-0000-0000-000056000000}"/>
    <cellStyle name="Normal 2 2" xfId="104" xr:uid="{00000000-0005-0000-0000-000057000000}"/>
    <cellStyle name="Normal 20" xfId="117" xr:uid="{00000000-0005-0000-0000-000058000000}"/>
    <cellStyle name="Normal 22" xfId="118" xr:uid="{00000000-0005-0000-0000-000059000000}"/>
    <cellStyle name="Normal 23" xfId="119" xr:uid="{00000000-0005-0000-0000-00005A000000}"/>
    <cellStyle name="Normal 24" xfId="120" xr:uid="{00000000-0005-0000-0000-00005B000000}"/>
    <cellStyle name="Normal 25" xfId="121" xr:uid="{00000000-0005-0000-0000-00005C000000}"/>
    <cellStyle name="Normal 26" xfId="122" xr:uid="{00000000-0005-0000-0000-00005D000000}"/>
    <cellStyle name="Normal 27" xfId="123" xr:uid="{00000000-0005-0000-0000-00005E000000}"/>
    <cellStyle name="Normal 28" xfId="124" xr:uid="{00000000-0005-0000-0000-00005F000000}"/>
    <cellStyle name="Normal 3" xfId="48" xr:uid="{00000000-0005-0000-0000-000060000000}"/>
    <cellStyle name="Normal 3 2" xfId="49" xr:uid="{00000000-0005-0000-0000-000061000000}"/>
    <cellStyle name="Normal 31" xfId="125" xr:uid="{00000000-0005-0000-0000-000062000000}"/>
    <cellStyle name="Normal 32" xfId="126" xr:uid="{00000000-0005-0000-0000-000063000000}"/>
    <cellStyle name="Normal 33" xfId="127" xr:uid="{00000000-0005-0000-0000-000064000000}"/>
    <cellStyle name="Normal 34" xfId="128" xr:uid="{00000000-0005-0000-0000-000065000000}"/>
    <cellStyle name="Normal 35" xfId="129" xr:uid="{00000000-0005-0000-0000-000066000000}"/>
    <cellStyle name="Normal 4" xfId="50" xr:uid="{00000000-0005-0000-0000-000067000000}"/>
    <cellStyle name="Normal 46" xfId="130" xr:uid="{00000000-0005-0000-0000-000068000000}"/>
    <cellStyle name="Normal 47" xfId="131" xr:uid="{00000000-0005-0000-0000-000069000000}"/>
    <cellStyle name="Normal 48" xfId="132" xr:uid="{00000000-0005-0000-0000-00006A000000}"/>
    <cellStyle name="Normal 49" xfId="133" xr:uid="{00000000-0005-0000-0000-00006B000000}"/>
    <cellStyle name="Normal 5" xfId="2" xr:uid="{00000000-0005-0000-0000-00006C000000}"/>
    <cellStyle name="Normal 5 2" xfId="51" xr:uid="{00000000-0005-0000-0000-00006D000000}"/>
    <cellStyle name="Normal 50" xfId="134" xr:uid="{00000000-0005-0000-0000-00006E000000}"/>
    <cellStyle name="Normal 51" xfId="135" xr:uid="{00000000-0005-0000-0000-00006F000000}"/>
    <cellStyle name="Normal 52" xfId="136" xr:uid="{00000000-0005-0000-0000-000070000000}"/>
    <cellStyle name="Normal 53" xfId="137" xr:uid="{00000000-0005-0000-0000-000071000000}"/>
    <cellStyle name="Normal 54" xfId="138" xr:uid="{00000000-0005-0000-0000-000072000000}"/>
    <cellStyle name="Normal 55" xfId="139" xr:uid="{00000000-0005-0000-0000-000073000000}"/>
    <cellStyle name="Normal 56" xfId="140" xr:uid="{00000000-0005-0000-0000-000074000000}"/>
    <cellStyle name="Normal 57" xfId="141" xr:uid="{00000000-0005-0000-0000-000075000000}"/>
    <cellStyle name="Normal 6" xfId="100" xr:uid="{00000000-0005-0000-0000-000076000000}"/>
    <cellStyle name="Note" xfId="95" xr:uid="{00000000-0005-0000-0000-000077000000}"/>
    <cellStyle name="Output" xfId="96" xr:uid="{00000000-0005-0000-0000-000078000000}"/>
    <cellStyle name="Pourcentage" xfId="99" builtinId="5"/>
    <cellStyle name="Pourcentage 2" xfId="52" xr:uid="{00000000-0005-0000-0000-00007A000000}"/>
    <cellStyle name="Pourcentage 3" xfId="53" xr:uid="{00000000-0005-0000-0000-00007B000000}"/>
    <cellStyle name="RepStyle1" xfId="101" xr:uid="{00000000-0005-0000-0000-00007C000000}"/>
    <cellStyle name="RepStyle2" xfId="102" xr:uid="{00000000-0005-0000-0000-00007D000000}"/>
    <cellStyle name="RepStyle3" xfId="105" xr:uid="{00000000-0005-0000-0000-00007E000000}"/>
    <cellStyle name="RepStyle3 2" xfId="64" xr:uid="{00000000-0005-0000-0000-00007F000000}"/>
    <cellStyle name="RepStyle4" xfId="103" xr:uid="{00000000-0005-0000-0000-000080000000}"/>
    <cellStyle name="RepStyle5" xfId="106" xr:uid="{00000000-0005-0000-0000-000081000000}"/>
    <cellStyle name="Satisfaisant 2" xfId="54" xr:uid="{00000000-0005-0000-0000-000082000000}"/>
    <cellStyle name="Sortie 2" xfId="55" xr:uid="{00000000-0005-0000-0000-000083000000}"/>
    <cellStyle name="Texte explicatif 2" xfId="56" xr:uid="{00000000-0005-0000-0000-000084000000}"/>
    <cellStyle name="Title" xfId="97" xr:uid="{00000000-0005-0000-0000-000085000000}"/>
    <cellStyle name="Titre 2" xfId="57" xr:uid="{00000000-0005-0000-0000-000086000000}"/>
    <cellStyle name="Titre 1 2" xfId="58" xr:uid="{00000000-0005-0000-0000-000087000000}"/>
    <cellStyle name="Titre 2 2" xfId="59" xr:uid="{00000000-0005-0000-0000-000088000000}"/>
    <cellStyle name="Titre 3 2" xfId="60" xr:uid="{00000000-0005-0000-0000-000089000000}"/>
    <cellStyle name="Titre 4 2" xfId="61" xr:uid="{00000000-0005-0000-0000-00008A000000}"/>
    <cellStyle name="Total 2" xfId="62" xr:uid="{00000000-0005-0000-0000-00008B000000}"/>
    <cellStyle name="Vérification 2" xfId="63" xr:uid="{00000000-0005-0000-0000-00008C000000}"/>
    <cellStyle name="Warning Text" xfId="98" xr:uid="{00000000-0005-0000-0000-00008D000000}"/>
  </cellStyles>
  <dxfs count="0"/>
  <tableStyles count="0" defaultTableStyle="TableStyleMedium2" defaultPivotStyle="PivotStyleLight16"/>
  <colors>
    <mruColors>
      <color rgb="FFA1006B"/>
      <color rgb="FFB9B9B9"/>
      <color rgb="FFD7D7D7"/>
      <color rgb="FFCD0037"/>
      <color rgb="FF43CBFB"/>
      <color rgb="FFD5EE7A"/>
      <color rgb="FF000000"/>
      <color rgb="FF82BE00"/>
      <color rgb="FFD2FF00"/>
      <color rgb="FF99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952499</xdr:colOff>
      <xdr:row>0</xdr:row>
      <xdr:rowOff>875848</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75848"/>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952499</xdr:colOff>
      <xdr:row>2</xdr:row>
      <xdr:rowOff>1789</xdr:rowOff>
    </xdr:to>
    <xdr:pic>
      <xdr:nvPicPr>
        <xdr:cNvPr id="2" name="Image 1">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75848"/>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952499</xdr:colOff>
      <xdr:row>1</xdr:row>
      <xdr:rowOff>12995</xdr:rowOff>
    </xdr:to>
    <xdr:pic>
      <xdr:nvPicPr>
        <xdr:cNvPr id="2" name="Image 1">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75848"/>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952499</xdr:colOff>
      <xdr:row>0</xdr:row>
      <xdr:rowOff>875848</xdr:rowOff>
    </xdr:to>
    <xdr:pic>
      <xdr:nvPicPr>
        <xdr:cNvPr id="3" name="Image 2">
          <a:extLst>
            <a:ext uri="{FF2B5EF4-FFF2-40B4-BE49-F238E27FC236}">
              <a16:creationId xmlns:a16="http://schemas.microsoft.com/office/drawing/2014/main" id="{00000000-0008-0000-0B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7584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952499</xdr:colOff>
      <xdr:row>0</xdr:row>
      <xdr:rowOff>875848</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7584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952499</xdr:colOff>
      <xdr:row>1</xdr:row>
      <xdr:rowOff>9073</xdr:rowOff>
    </xdr:to>
    <xdr:pic>
      <xdr:nvPicPr>
        <xdr:cNvPr id="2" name="Imag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7584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952499</xdr:colOff>
      <xdr:row>1</xdr:row>
      <xdr:rowOff>9073</xdr:rowOff>
    </xdr:to>
    <xdr:pic>
      <xdr:nvPicPr>
        <xdr:cNvPr id="2" name="Imag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7584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952499</xdr:colOff>
      <xdr:row>1</xdr:row>
      <xdr:rowOff>218623</xdr:rowOff>
    </xdr:to>
    <xdr:pic>
      <xdr:nvPicPr>
        <xdr:cNvPr id="2" name="Imag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75848"/>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952499</xdr:colOff>
      <xdr:row>1</xdr:row>
      <xdr:rowOff>18598</xdr:rowOff>
    </xdr:to>
    <xdr:pic>
      <xdr:nvPicPr>
        <xdr:cNvPr id="2" name="Image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75848"/>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952499</xdr:colOff>
      <xdr:row>1</xdr:row>
      <xdr:rowOff>18598</xdr:rowOff>
    </xdr:to>
    <xdr:pic>
      <xdr:nvPicPr>
        <xdr:cNvPr id="2" name="Image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75848"/>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952499</xdr:colOff>
      <xdr:row>1</xdr:row>
      <xdr:rowOff>18598</xdr:rowOff>
    </xdr:to>
    <xdr:pic>
      <xdr:nvPicPr>
        <xdr:cNvPr id="2" name="Image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75848"/>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952499</xdr:colOff>
      <xdr:row>0</xdr:row>
      <xdr:rowOff>875848</xdr:rowOff>
    </xdr:to>
    <xdr:pic>
      <xdr:nvPicPr>
        <xdr:cNvPr id="2" name="Image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75848"/>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0.xml"/><Relationship Id="rId1" Type="http://schemas.openxmlformats.org/officeDocument/2006/relationships/printerSettings" Target="../printerSettings/printerSettings10.bin"/><Relationship Id="rId4" Type="http://schemas.openxmlformats.org/officeDocument/2006/relationships/comments" Target="../comments2.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1.xml"/><Relationship Id="rId1" Type="http://schemas.openxmlformats.org/officeDocument/2006/relationships/printerSettings" Target="../printerSettings/printerSettings11.bin"/><Relationship Id="rId4" Type="http://schemas.openxmlformats.org/officeDocument/2006/relationships/comments" Target="../comments3.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9.xml"/><Relationship Id="rId1" Type="http://schemas.openxmlformats.org/officeDocument/2006/relationships/printerSettings" Target="../printerSettings/printerSettings9.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15"/>
  <sheetViews>
    <sheetView showGridLines="0" topLeftCell="A11" zoomScaleNormal="100" workbookViewId="0">
      <selection activeCell="A19" sqref="A19"/>
    </sheetView>
  </sheetViews>
  <sheetFormatPr baseColWidth="10" defaultColWidth="11.42578125" defaultRowHeight="15" x14ac:dyDescent="0.25"/>
  <cols>
    <col min="1" max="1" width="91.140625" customWidth="1"/>
  </cols>
  <sheetData>
    <row r="1" spans="1:1" ht="71.25" customHeight="1" x14ac:dyDescent="0.25">
      <c r="A1" s="96"/>
    </row>
    <row r="2" spans="1:1" ht="40.5" customHeight="1" x14ac:dyDescent="0.25">
      <c r="A2" s="111" t="s">
        <v>179</v>
      </c>
    </row>
    <row r="3" spans="1:1" ht="35.25" customHeight="1" x14ac:dyDescent="0.3">
      <c r="A3" s="106">
        <v>44136</v>
      </c>
    </row>
    <row r="4" spans="1:1" ht="18.75" x14ac:dyDescent="0.3">
      <c r="A4" s="107"/>
    </row>
    <row r="5" spans="1:1" ht="81.75" customHeight="1" x14ac:dyDescent="0.3">
      <c r="A5" s="108" t="s">
        <v>17</v>
      </c>
    </row>
    <row r="6" spans="1:1" ht="22.5" customHeight="1" x14ac:dyDescent="0.3">
      <c r="A6" s="108"/>
    </row>
    <row r="7" spans="1:1" ht="22.5" customHeight="1" x14ac:dyDescent="0.3">
      <c r="A7" s="108"/>
    </row>
    <row r="8" spans="1:1" ht="27" customHeight="1" x14ac:dyDescent="0.3">
      <c r="A8" s="109" t="s">
        <v>18</v>
      </c>
    </row>
    <row r="9" spans="1:1" ht="18.75" x14ac:dyDescent="0.3">
      <c r="A9" s="110"/>
    </row>
    <row r="10" spans="1:1" ht="37.5" x14ac:dyDescent="0.3">
      <c r="A10" s="110" t="s">
        <v>19</v>
      </c>
    </row>
    <row r="11" spans="1:1" ht="18.75" x14ac:dyDescent="0.3">
      <c r="A11" s="110"/>
    </row>
    <row r="12" spans="1:1" ht="37.5" x14ac:dyDescent="0.3">
      <c r="A12" s="110" t="s">
        <v>20</v>
      </c>
    </row>
    <row r="13" spans="1:1" ht="18.75" x14ac:dyDescent="0.3">
      <c r="A13" s="28"/>
    </row>
    <row r="14" spans="1:1" ht="37.5" x14ac:dyDescent="0.3">
      <c r="A14" s="110" t="s">
        <v>181</v>
      </c>
    </row>
    <row r="15" spans="1:1" ht="18.75" x14ac:dyDescent="0.3">
      <c r="A15" s="108" t="s">
        <v>182</v>
      </c>
    </row>
  </sheetData>
  <pageMargins left="0.70866141732283472" right="0.70866141732283472" top="0.74803149606299213" bottom="0.74803149606299213" header="0.31496062992125984" footer="0.31496062992125984"/>
  <pageSetup paperSize="9" scale="95" orientation="portrait" r:id="rId1"/>
  <headerFooter>
    <oddFooter>&amp;LAnnexe A4 - DRG 2020 &amp;RPage &amp;P/&amp;N</oddFooter>
  </headerFooter>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CF66"/>
  <sheetViews>
    <sheetView showGridLines="0" zoomScale="85" zoomScaleNormal="85" workbookViewId="0">
      <pane xSplit="1" ySplit="7" topLeftCell="S61" activePane="bottomRight" state="frozen"/>
      <selection pane="topRight" activeCell="H10" sqref="H10"/>
      <selection pane="bottomLeft" activeCell="H10" sqref="H10"/>
      <selection pane="bottomRight" activeCell="AH48" sqref="AH48"/>
    </sheetView>
  </sheetViews>
  <sheetFormatPr baseColWidth="10" defaultColWidth="11.42578125" defaultRowHeight="15" x14ac:dyDescent="0.25"/>
  <cols>
    <col min="1" max="1" width="35" customWidth="1"/>
    <col min="2" max="2" width="4.140625" customWidth="1"/>
    <col min="3" max="3" width="11.28515625" customWidth="1"/>
    <col min="4" max="5" width="10.7109375" customWidth="1"/>
    <col min="6" max="6" width="13.85546875" customWidth="1"/>
    <col min="7" max="11" width="11.42578125" customWidth="1"/>
    <col min="12" max="13" width="11.42578125" hidden="1" customWidth="1"/>
    <col min="14" max="14" width="13" hidden="1" customWidth="1"/>
    <col min="15" max="15" width="11.42578125" hidden="1" customWidth="1"/>
    <col min="16" max="16" width="11.42578125" style="38" hidden="1" customWidth="1"/>
    <col min="17" max="17" width="11.42578125" hidden="1" customWidth="1"/>
    <col min="18" max="18" width="14.42578125" hidden="1" customWidth="1"/>
    <col min="19" max="19" width="11.42578125" customWidth="1"/>
    <col min="20" max="20" width="12.28515625" customWidth="1"/>
    <col min="21" max="21" width="12" customWidth="1"/>
    <col min="22" max="26" width="11.42578125" customWidth="1"/>
    <col min="27" max="30" width="11.42578125" hidden="1" customWidth="1"/>
    <col min="31" max="31" width="11.42578125" style="36" hidden="1" customWidth="1"/>
    <col min="32" max="33" width="11.42578125" hidden="1" customWidth="1"/>
    <col min="34" max="35" width="11.42578125" customWidth="1"/>
    <col min="36" max="36" width="14.5703125" customWidth="1"/>
    <col min="37" max="38" width="11.42578125" hidden="1" customWidth="1"/>
    <col min="40" max="84" width="11.42578125" style="12"/>
  </cols>
  <sheetData>
    <row r="1" spans="1:40" ht="37.5" x14ac:dyDescent="0.3">
      <c r="A1" s="47" t="str">
        <f>+'Histo - Objectif Propreté'!A1</f>
        <v>DRG 2021
Novembre 2020</v>
      </c>
      <c r="C1" s="136"/>
      <c r="D1" s="136"/>
      <c r="E1" s="136"/>
      <c r="F1" s="136"/>
      <c r="G1" s="136"/>
      <c r="H1" s="136"/>
      <c r="I1" s="136"/>
      <c r="J1" s="136"/>
      <c r="K1" s="136"/>
      <c r="L1" s="136"/>
      <c r="M1" s="136"/>
      <c r="N1" s="136"/>
      <c r="O1" s="136"/>
      <c r="P1" s="136"/>
      <c r="Q1" s="136"/>
      <c r="R1" s="136"/>
      <c r="S1" s="136"/>
      <c r="T1" s="136"/>
      <c r="U1" s="136"/>
      <c r="V1" s="136"/>
      <c r="W1" s="136"/>
      <c r="X1" s="136"/>
      <c r="Y1" s="136"/>
      <c r="Z1" s="136"/>
      <c r="AA1" s="136"/>
      <c r="AB1" s="136"/>
      <c r="AC1" s="136"/>
      <c r="AD1" s="136"/>
      <c r="AE1" s="136"/>
      <c r="AF1" s="136"/>
      <c r="AG1" s="136"/>
      <c r="AH1" s="136"/>
      <c r="AI1" s="136"/>
      <c r="AJ1" s="136"/>
      <c r="AK1" s="136"/>
      <c r="AL1" s="136"/>
      <c r="AM1" s="136"/>
    </row>
    <row r="2" spans="1:40" ht="30.75" customHeight="1" x14ac:dyDescent="0.3">
      <c r="A2" s="29"/>
      <c r="C2" s="44"/>
      <c r="D2" s="44"/>
      <c r="E2" s="44"/>
      <c r="F2" s="44"/>
      <c r="G2" s="44"/>
      <c r="H2" s="44"/>
      <c r="I2" s="44"/>
      <c r="J2" s="44"/>
      <c r="K2" s="44"/>
      <c r="L2" s="44"/>
      <c r="M2" s="44"/>
      <c r="N2" s="44"/>
      <c r="O2" s="44"/>
      <c r="P2" s="35"/>
      <c r="Q2" s="44"/>
      <c r="R2" s="44"/>
      <c r="S2" s="44"/>
      <c r="T2" s="44"/>
      <c r="U2" s="44"/>
      <c r="V2" s="44"/>
      <c r="W2" s="44"/>
      <c r="X2" s="44"/>
      <c r="Y2" s="44"/>
      <c r="Z2" s="44"/>
      <c r="AA2" s="44"/>
      <c r="AB2" s="44"/>
      <c r="AC2" s="44"/>
      <c r="AD2" s="44"/>
      <c r="AE2" s="35"/>
      <c r="AF2" s="44"/>
      <c r="AG2" s="44"/>
      <c r="AH2" s="44"/>
      <c r="AI2" s="44"/>
      <c r="AJ2" s="44"/>
      <c r="AK2" s="44"/>
      <c r="AL2" s="44"/>
      <c r="AM2" s="44"/>
    </row>
    <row r="3" spans="1:40" ht="23.25" x14ac:dyDescent="0.35">
      <c r="A3" s="148" t="s">
        <v>132</v>
      </c>
      <c r="B3" s="148"/>
      <c r="C3" s="148"/>
      <c r="D3" s="148"/>
      <c r="E3" s="148"/>
      <c r="F3" s="148"/>
      <c r="G3" s="148"/>
      <c r="H3" s="148"/>
      <c r="I3" s="148"/>
      <c r="J3" s="148"/>
      <c r="K3" s="148"/>
      <c r="L3" s="148"/>
      <c r="M3" s="148"/>
      <c r="N3" s="148"/>
      <c r="O3" s="148"/>
      <c r="P3" s="148"/>
      <c r="Q3" s="148"/>
      <c r="R3" s="148"/>
      <c r="S3" s="148"/>
      <c r="T3" s="148"/>
      <c r="U3" s="148"/>
      <c r="V3" s="148"/>
      <c r="W3" s="148"/>
      <c r="X3" s="148"/>
      <c r="Y3" s="148"/>
      <c r="Z3" s="148"/>
      <c r="AA3" s="148"/>
      <c r="AB3" s="148"/>
      <c r="AC3" s="148"/>
      <c r="AD3" s="148"/>
      <c r="AE3" s="148"/>
      <c r="AF3" s="148"/>
      <c r="AG3" s="148"/>
      <c r="AH3" s="148"/>
      <c r="AI3" s="148"/>
      <c r="AJ3" s="148"/>
      <c r="AK3" s="148"/>
      <c r="AL3" s="148"/>
      <c r="AM3" s="148"/>
      <c r="AN3" s="148"/>
    </row>
    <row r="4" spans="1:40" x14ac:dyDescent="0.25">
      <c r="A4" s="27"/>
    </row>
    <row r="6" spans="1:40" ht="42.75" customHeight="1" x14ac:dyDescent="0.25">
      <c r="A6" s="137" t="s">
        <v>133</v>
      </c>
      <c r="C6" s="138" t="s">
        <v>62</v>
      </c>
      <c r="D6" s="139" t="s">
        <v>134</v>
      </c>
      <c r="E6" s="140"/>
      <c r="F6" s="140"/>
      <c r="G6" s="140"/>
      <c r="H6" s="140"/>
      <c r="I6" s="140"/>
      <c r="J6" s="140"/>
      <c r="K6" s="141"/>
      <c r="L6" s="139" t="s">
        <v>135</v>
      </c>
      <c r="M6" s="140"/>
      <c r="N6" s="140"/>
      <c r="O6" s="141"/>
      <c r="P6" s="142" t="s">
        <v>136</v>
      </c>
      <c r="Q6" s="143"/>
      <c r="R6" s="144"/>
      <c r="S6" s="145" t="s">
        <v>137</v>
      </c>
      <c r="T6" s="146"/>
      <c r="U6" s="146"/>
      <c r="V6" s="146"/>
      <c r="W6" s="146"/>
      <c r="X6" s="146"/>
      <c r="Y6" s="146"/>
      <c r="Z6" s="147"/>
      <c r="AA6" s="139" t="s">
        <v>138</v>
      </c>
      <c r="AB6" s="140"/>
      <c r="AC6" s="140"/>
      <c r="AD6" s="141"/>
      <c r="AE6" s="142" t="s">
        <v>139</v>
      </c>
      <c r="AF6" s="143"/>
      <c r="AG6" s="144"/>
      <c r="AH6" s="134" t="s">
        <v>140</v>
      </c>
      <c r="AI6" s="135"/>
      <c r="AJ6" s="135"/>
      <c r="AK6" s="135"/>
      <c r="AL6" s="135"/>
      <c r="AM6" s="135"/>
      <c r="AN6" s="135"/>
    </row>
    <row r="7" spans="1:40" ht="88.5" customHeight="1" x14ac:dyDescent="0.25">
      <c r="A7" s="137"/>
      <c r="C7" s="138"/>
      <c r="D7" s="62" t="s">
        <v>63</v>
      </c>
      <c r="E7" s="61" t="s">
        <v>141</v>
      </c>
      <c r="F7" s="62" t="s">
        <v>142</v>
      </c>
      <c r="G7" s="61">
        <v>2015</v>
      </c>
      <c r="H7" s="61">
        <v>2016</v>
      </c>
      <c r="I7" s="62">
        <v>2017</v>
      </c>
      <c r="J7" s="62">
        <v>2018</v>
      </c>
      <c r="K7" s="62">
        <v>2019</v>
      </c>
      <c r="L7" s="62" t="s">
        <v>63</v>
      </c>
      <c r="M7" s="61" t="s">
        <v>141</v>
      </c>
      <c r="N7" s="62" t="s">
        <v>142</v>
      </c>
      <c r="O7" s="62">
        <v>2017</v>
      </c>
      <c r="P7" s="63" t="s">
        <v>63</v>
      </c>
      <c r="Q7" s="61" t="s">
        <v>141</v>
      </c>
      <c r="R7" s="62" t="s">
        <v>142</v>
      </c>
      <c r="S7" s="62" t="s">
        <v>63</v>
      </c>
      <c r="T7" s="64" t="s">
        <v>143</v>
      </c>
      <c r="U7" s="62" t="s">
        <v>144</v>
      </c>
      <c r="V7" s="61">
        <v>2015</v>
      </c>
      <c r="W7" s="61">
        <v>2016</v>
      </c>
      <c r="X7" s="61">
        <v>2017</v>
      </c>
      <c r="Y7" s="62">
        <v>2018</v>
      </c>
      <c r="Z7" s="62">
        <v>2019</v>
      </c>
      <c r="AA7" s="62" t="s">
        <v>63</v>
      </c>
      <c r="AB7" s="64" t="s">
        <v>143</v>
      </c>
      <c r="AC7" s="62" t="s">
        <v>144</v>
      </c>
      <c r="AD7" s="61">
        <v>2017</v>
      </c>
      <c r="AE7" s="63" t="s">
        <v>63</v>
      </c>
      <c r="AF7" s="64" t="s">
        <v>143</v>
      </c>
      <c r="AG7" s="62" t="s">
        <v>144</v>
      </c>
      <c r="AH7" s="61" t="s">
        <v>145</v>
      </c>
      <c r="AI7" s="61" t="s">
        <v>146</v>
      </c>
      <c r="AJ7" s="61" t="s">
        <v>147</v>
      </c>
      <c r="AK7" s="49" t="s">
        <v>66</v>
      </c>
      <c r="AL7" s="49" t="s">
        <v>67</v>
      </c>
      <c r="AM7" s="49" t="s">
        <v>68</v>
      </c>
      <c r="AN7" s="49" t="s">
        <v>69</v>
      </c>
    </row>
    <row r="8" spans="1:40" ht="15" customHeight="1" x14ac:dyDescent="0.25">
      <c r="A8" s="3" t="s">
        <v>148</v>
      </c>
      <c r="C8" s="1">
        <v>1</v>
      </c>
      <c r="D8" s="65">
        <v>1</v>
      </c>
      <c r="E8" s="66">
        <v>1</v>
      </c>
      <c r="F8" s="65">
        <v>9</v>
      </c>
      <c r="G8" s="67">
        <v>0.95992399999999978</v>
      </c>
      <c r="H8" s="67">
        <v>0.97245654345654342</v>
      </c>
      <c r="I8" s="67">
        <v>0.97964152772684576</v>
      </c>
      <c r="J8" s="67">
        <v>0.94960030052592037</v>
      </c>
      <c r="K8" s="67">
        <v>0.96460000000000001</v>
      </c>
      <c r="L8" s="68" t="s">
        <v>107</v>
      </c>
      <c r="M8" s="68" t="s">
        <v>107</v>
      </c>
      <c r="N8" s="68">
        <v>0</v>
      </c>
      <c r="O8" s="68" t="s">
        <v>107</v>
      </c>
      <c r="P8" s="65">
        <v>1</v>
      </c>
      <c r="Q8" s="69">
        <v>1</v>
      </c>
      <c r="R8" s="70">
        <v>9</v>
      </c>
      <c r="S8" s="65">
        <v>1</v>
      </c>
      <c r="T8" s="71">
        <v>1</v>
      </c>
      <c r="U8" s="65">
        <v>22</v>
      </c>
      <c r="V8" s="67">
        <v>0.99129117647058818</v>
      </c>
      <c r="W8" s="67">
        <v>0.97699999999999998</v>
      </c>
      <c r="X8" s="67">
        <v>0.98199999999999998</v>
      </c>
      <c r="Y8" s="67"/>
      <c r="Z8" s="67"/>
      <c r="AA8" s="70"/>
      <c r="AB8" s="71"/>
      <c r="AC8" s="70"/>
      <c r="AD8" s="72"/>
      <c r="AE8" s="65">
        <v>1</v>
      </c>
      <c r="AF8" s="69">
        <v>1</v>
      </c>
      <c r="AG8" s="70">
        <v>22</v>
      </c>
      <c r="AH8" s="67">
        <f>AVERAGE(G8:K8)</f>
        <v>0.96524447434186178</v>
      </c>
      <c r="AI8" s="67">
        <f>AVERAGE(V8:Z8)</f>
        <v>0.98343039215686279</v>
      </c>
      <c r="AJ8" s="67">
        <f>(+AH8*F8+AI8*U8)/(F8+U8)</f>
        <v>0.97815060956541089</v>
      </c>
      <c r="AK8" s="73">
        <v>0.96</v>
      </c>
      <c r="AL8" s="74">
        <v>0.96499999999999997</v>
      </c>
      <c r="AM8" s="73">
        <v>0.97</v>
      </c>
      <c r="AN8" s="73">
        <v>0.97</v>
      </c>
    </row>
    <row r="9" spans="1:40" ht="15" customHeight="1" x14ac:dyDescent="0.25">
      <c r="A9" s="3" t="s">
        <v>71</v>
      </c>
      <c r="C9" s="1">
        <v>1</v>
      </c>
      <c r="D9" s="65">
        <v>1</v>
      </c>
      <c r="E9" s="97">
        <v>1</v>
      </c>
      <c r="F9" s="65">
        <v>1</v>
      </c>
      <c r="G9" s="67">
        <v>0.98787727272727288</v>
      </c>
      <c r="H9" s="67">
        <v>0.97465670348711286</v>
      </c>
      <c r="I9" s="67">
        <v>0.99606638787245161</v>
      </c>
      <c r="J9" s="67">
        <v>0.98953513560350059</v>
      </c>
      <c r="K9" s="67">
        <v>0.98057239500966442</v>
      </c>
      <c r="L9" s="65">
        <v>1</v>
      </c>
      <c r="M9" s="71">
        <v>1</v>
      </c>
      <c r="N9" s="65">
        <v>3</v>
      </c>
      <c r="O9" s="72">
        <v>0.98243378637393264</v>
      </c>
      <c r="P9" s="65">
        <v>1</v>
      </c>
      <c r="Q9" s="69">
        <v>1</v>
      </c>
      <c r="R9" s="70">
        <v>4</v>
      </c>
      <c r="S9" s="65">
        <v>1</v>
      </c>
      <c r="T9" s="71">
        <v>1</v>
      </c>
      <c r="U9" s="65">
        <v>4</v>
      </c>
      <c r="V9" s="67">
        <v>0.98136250000000003</v>
      </c>
      <c r="W9" s="67">
        <v>0.98403030106410594</v>
      </c>
      <c r="X9" s="67">
        <v>0.9699588342916885</v>
      </c>
      <c r="Y9" s="67">
        <v>0.98529638559450894</v>
      </c>
      <c r="Z9" s="67">
        <v>0.9749944984830925</v>
      </c>
      <c r="AA9" s="70">
        <v>1</v>
      </c>
      <c r="AB9" s="71">
        <v>1</v>
      </c>
      <c r="AC9" s="70">
        <v>3</v>
      </c>
      <c r="AD9" s="72">
        <v>0.8841766522622535</v>
      </c>
      <c r="AE9" s="65">
        <v>1</v>
      </c>
      <c r="AF9" s="69">
        <v>1</v>
      </c>
      <c r="AG9" s="70">
        <v>7</v>
      </c>
      <c r="AH9" s="67">
        <f>AVERAGE(G9:K9)</f>
        <v>0.98574157894000047</v>
      </c>
      <c r="AI9" s="67">
        <f>AVERAGE(V9:Z9)</f>
        <v>0.97912850388667927</v>
      </c>
      <c r="AJ9" s="67">
        <f>(+AH9*F9+AI9*U9)/(F9+U9)</f>
        <v>0.9804511188973436</v>
      </c>
      <c r="AK9" s="73">
        <v>0.96</v>
      </c>
      <c r="AL9" s="74">
        <v>0.96499999999999997</v>
      </c>
      <c r="AM9" s="73">
        <v>0.97</v>
      </c>
      <c r="AN9" s="73">
        <v>0.97</v>
      </c>
    </row>
    <row r="10" spans="1:40" ht="15" customHeight="1" x14ac:dyDescent="0.25">
      <c r="A10" s="3" t="s">
        <v>72</v>
      </c>
      <c r="C10" s="1">
        <v>1</v>
      </c>
      <c r="D10" s="65">
        <v>1</v>
      </c>
      <c r="E10" s="97">
        <v>1</v>
      </c>
      <c r="F10" s="65">
        <v>1</v>
      </c>
      <c r="G10" s="67">
        <v>0.89315454545454542</v>
      </c>
      <c r="H10" s="67">
        <v>0.96199999999999997</v>
      </c>
      <c r="I10" s="67">
        <v>0.97204460534159143</v>
      </c>
      <c r="J10" s="67">
        <v>0.98118815392800141</v>
      </c>
      <c r="K10" s="67">
        <v>1</v>
      </c>
      <c r="L10" s="65">
        <v>1</v>
      </c>
      <c r="M10" s="71">
        <v>1</v>
      </c>
      <c r="N10" s="65">
        <v>1</v>
      </c>
      <c r="O10" s="67">
        <v>0.94410865391452747</v>
      </c>
      <c r="P10" s="65">
        <v>1</v>
      </c>
      <c r="Q10" s="69">
        <v>1</v>
      </c>
      <c r="R10" s="70">
        <v>2</v>
      </c>
      <c r="S10" s="65">
        <v>0</v>
      </c>
      <c r="T10" s="71">
        <v>1</v>
      </c>
      <c r="U10" s="65">
        <v>0</v>
      </c>
      <c r="V10" s="67"/>
      <c r="W10" s="67"/>
      <c r="X10" s="67"/>
      <c r="Y10" s="67"/>
      <c r="Z10" s="67"/>
      <c r="AA10" s="70"/>
      <c r="AB10" s="71"/>
      <c r="AC10" s="70"/>
      <c r="AD10" s="72"/>
      <c r="AE10" s="65"/>
      <c r="AF10" s="69"/>
      <c r="AG10" s="70"/>
      <c r="AH10" s="67">
        <f t="shared" ref="AH10:AH46" si="0">AVERAGE(G10:K10)</f>
        <v>0.96167746094482764</v>
      </c>
      <c r="AI10" s="67"/>
      <c r="AJ10" s="67">
        <f t="shared" ref="AJ10:AJ46" si="1">(+AH10*F10+AI10*U10)/(F10+U10)</f>
        <v>0.96167746094482764</v>
      </c>
      <c r="AK10" s="73">
        <v>0.96</v>
      </c>
      <c r="AL10" s="74">
        <v>0.96499999999999997</v>
      </c>
      <c r="AM10" s="73">
        <v>0.97</v>
      </c>
      <c r="AN10" s="73">
        <v>0.97</v>
      </c>
    </row>
    <row r="11" spans="1:40" ht="15" customHeight="1" x14ac:dyDescent="0.25">
      <c r="A11" s="3" t="s">
        <v>73</v>
      </c>
      <c r="C11" s="1">
        <v>1</v>
      </c>
      <c r="D11" s="65">
        <v>1</v>
      </c>
      <c r="E11" s="97">
        <v>1</v>
      </c>
      <c r="F11" s="65">
        <v>6</v>
      </c>
      <c r="G11" s="67">
        <v>0.90700000000000003</v>
      </c>
      <c r="H11" s="67">
        <v>0.97608894183045458</v>
      </c>
      <c r="I11" s="67">
        <v>0.97713110825197402</v>
      </c>
      <c r="J11" s="67">
        <v>0.98813372412376144</v>
      </c>
      <c r="K11" s="67">
        <v>0.98130766824620885</v>
      </c>
      <c r="L11" s="68" t="s">
        <v>107</v>
      </c>
      <c r="M11" s="75" t="s">
        <v>107</v>
      </c>
      <c r="N11" s="68"/>
      <c r="O11" s="68" t="s">
        <v>107</v>
      </c>
      <c r="P11" s="65">
        <v>1</v>
      </c>
      <c r="Q11" s="69">
        <v>1</v>
      </c>
      <c r="R11" s="70">
        <v>6</v>
      </c>
      <c r="S11" s="65">
        <v>1</v>
      </c>
      <c r="T11" s="98">
        <v>1</v>
      </c>
      <c r="U11" s="65">
        <v>14</v>
      </c>
      <c r="V11" s="67">
        <v>0.97027250000000009</v>
      </c>
      <c r="W11" s="67">
        <v>0.98800661282347713</v>
      </c>
      <c r="X11" s="67">
        <v>0.98013194076540777</v>
      </c>
      <c r="Y11" s="67">
        <v>0.96235763087691994</v>
      </c>
      <c r="Z11" s="67">
        <v>0.92800623161768214</v>
      </c>
      <c r="AA11" s="70"/>
      <c r="AB11" s="71"/>
      <c r="AC11" s="70"/>
      <c r="AD11" s="72"/>
      <c r="AE11" s="65">
        <v>1</v>
      </c>
      <c r="AF11" s="69">
        <v>1</v>
      </c>
      <c r="AG11" s="70">
        <v>14</v>
      </c>
      <c r="AH11" s="67">
        <f t="shared" si="0"/>
        <v>0.96593228849047974</v>
      </c>
      <c r="AI11" s="67">
        <f t="shared" ref="AI11:AI46" si="2">AVERAGE(V11:Z11)</f>
        <v>0.9657549832166975</v>
      </c>
      <c r="AJ11" s="67">
        <f t="shared" si="1"/>
        <v>0.96580817479883208</v>
      </c>
      <c r="AK11" s="73">
        <v>0.96</v>
      </c>
      <c r="AL11" s="74">
        <v>0.96499999999999997</v>
      </c>
      <c r="AM11" s="73">
        <v>0.97</v>
      </c>
      <c r="AN11" s="73">
        <v>0.97</v>
      </c>
    </row>
    <row r="12" spans="1:40" ht="15" customHeight="1" x14ac:dyDescent="0.25">
      <c r="A12" s="3" t="s">
        <v>74</v>
      </c>
      <c r="C12" s="1">
        <v>1</v>
      </c>
      <c r="D12" s="65">
        <v>1</v>
      </c>
      <c r="E12" s="97">
        <v>1</v>
      </c>
      <c r="F12" s="65">
        <v>3</v>
      </c>
      <c r="G12" s="67">
        <v>0.98699999999999999</v>
      </c>
      <c r="H12" s="67">
        <v>0.93700000000000006</v>
      </c>
      <c r="I12" s="67">
        <v>1</v>
      </c>
      <c r="J12" s="67">
        <v>1</v>
      </c>
      <c r="K12" s="67">
        <v>0.97441716882347129</v>
      </c>
      <c r="L12" s="68" t="s">
        <v>107</v>
      </c>
      <c r="M12" s="75" t="s">
        <v>107</v>
      </c>
      <c r="N12" s="68"/>
      <c r="O12" s="68" t="s">
        <v>107</v>
      </c>
      <c r="P12" s="65">
        <v>1</v>
      </c>
      <c r="Q12" s="69">
        <v>1</v>
      </c>
      <c r="R12" s="70">
        <v>3</v>
      </c>
      <c r="S12" s="65">
        <v>0</v>
      </c>
      <c r="T12" s="98">
        <v>1</v>
      </c>
      <c r="U12" s="65">
        <v>0</v>
      </c>
      <c r="V12" s="67"/>
      <c r="W12" s="67"/>
      <c r="X12" s="67"/>
      <c r="Y12" s="67"/>
      <c r="Z12" s="67"/>
      <c r="AA12" s="70"/>
      <c r="AB12" s="71"/>
      <c r="AC12" s="70"/>
      <c r="AD12" s="72"/>
      <c r="AE12" s="65"/>
      <c r="AF12" s="69"/>
      <c r="AG12" s="70"/>
      <c r="AH12" s="67">
        <f t="shared" si="0"/>
        <v>0.97968343376469424</v>
      </c>
      <c r="AI12" s="67"/>
      <c r="AJ12" s="67">
        <f t="shared" si="1"/>
        <v>0.97968343376469436</v>
      </c>
      <c r="AK12" s="73">
        <v>0.96</v>
      </c>
      <c r="AL12" s="74">
        <v>0.96499999999999997</v>
      </c>
      <c r="AM12" s="73">
        <v>0.97</v>
      </c>
      <c r="AN12" s="73">
        <v>0.97</v>
      </c>
    </row>
    <row r="13" spans="1:40" ht="15" customHeight="1" x14ac:dyDescent="0.25">
      <c r="A13" s="3" t="s">
        <v>149</v>
      </c>
      <c r="C13" s="1">
        <v>1</v>
      </c>
      <c r="D13" s="65">
        <v>1</v>
      </c>
      <c r="E13" s="97">
        <v>1</v>
      </c>
      <c r="F13" s="65">
        <v>7</v>
      </c>
      <c r="G13" s="67">
        <v>0.97913636363636358</v>
      </c>
      <c r="H13" s="67">
        <v>0.93657212482675722</v>
      </c>
      <c r="I13" s="67">
        <v>0.95327506952869034</v>
      </c>
      <c r="J13" s="67">
        <v>0.84133054722632505</v>
      </c>
      <c r="K13" s="67">
        <v>0.97109999999999996</v>
      </c>
      <c r="L13" s="68" t="s">
        <v>107</v>
      </c>
      <c r="M13" s="75" t="s">
        <v>107</v>
      </c>
      <c r="N13" s="68"/>
      <c r="O13" s="68" t="s">
        <v>107</v>
      </c>
      <c r="P13" s="65">
        <v>1</v>
      </c>
      <c r="Q13" s="69">
        <v>1</v>
      </c>
      <c r="R13" s="70">
        <v>7</v>
      </c>
      <c r="S13" s="65">
        <v>1</v>
      </c>
      <c r="T13" s="98">
        <v>1</v>
      </c>
      <c r="U13" s="65">
        <v>7</v>
      </c>
      <c r="V13" s="67">
        <v>0.97980999999999985</v>
      </c>
      <c r="W13" s="67">
        <v>0.99412822785352006</v>
      </c>
      <c r="X13" s="67">
        <v>0.98409268631363134</v>
      </c>
      <c r="Y13" s="67">
        <v>0.96801418786439974</v>
      </c>
      <c r="Z13" s="67">
        <v>0.98313851582494716</v>
      </c>
      <c r="AA13" s="70"/>
      <c r="AB13" s="71"/>
      <c r="AC13" s="70"/>
      <c r="AD13" s="72"/>
      <c r="AE13" s="65">
        <v>1</v>
      </c>
      <c r="AF13" s="69">
        <v>1</v>
      </c>
      <c r="AG13" s="70">
        <v>7</v>
      </c>
      <c r="AH13" s="67">
        <f t="shared" si="0"/>
        <v>0.93628282104362714</v>
      </c>
      <c r="AI13" s="67">
        <f t="shared" si="2"/>
        <v>0.98183672357129959</v>
      </c>
      <c r="AJ13" s="67">
        <f t="shared" si="1"/>
        <v>0.95905977230746331</v>
      </c>
      <c r="AK13" s="73">
        <v>0.96</v>
      </c>
      <c r="AL13" s="74">
        <v>0.96499999999999997</v>
      </c>
      <c r="AM13" s="73">
        <v>0.97</v>
      </c>
      <c r="AN13" s="73">
        <v>0.97</v>
      </c>
    </row>
    <row r="14" spans="1:40" ht="15" customHeight="1" x14ac:dyDescent="0.25">
      <c r="A14" s="3" t="s">
        <v>76</v>
      </c>
      <c r="C14" s="1">
        <v>1</v>
      </c>
      <c r="D14" s="65">
        <v>1</v>
      </c>
      <c r="E14" s="97">
        <v>1</v>
      </c>
      <c r="F14" s="65">
        <v>4</v>
      </c>
      <c r="G14" s="67">
        <v>0.64207954545454538</v>
      </c>
      <c r="H14" s="67">
        <v>0.62419419495335804</v>
      </c>
      <c r="I14" s="67">
        <v>0.75007818473641064</v>
      </c>
      <c r="J14" s="67">
        <v>0.81639940132563615</v>
      </c>
      <c r="K14" s="67">
        <v>0.93220209835296863</v>
      </c>
      <c r="L14" s="68" t="s">
        <v>107</v>
      </c>
      <c r="M14" s="75" t="s">
        <v>107</v>
      </c>
      <c r="N14" s="68"/>
      <c r="O14" s="68" t="s">
        <v>107</v>
      </c>
      <c r="P14" s="65">
        <v>1</v>
      </c>
      <c r="Q14" s="69">
        <v>1</v>
      </c>
      <c r="R14" s="70">
        <v>4</v>
      </c>
      <c r="S14" s="65">
        <v>1</v>
      </c>
      <c r="T14" s="98">
        <v>1</v>
      </c>
      <c r="U14" s="65">
        <v>4</v>
      </c>
      <c r="V14" s="67">
        <v>0.96489975000000006</v>
      </c>
      <c r="W14" s="67">
        <v>0.97731274740122898</v>
      </c>
      <c r="X14" s="67">
        <v>0.99081775437210284</v>
      </c>
      <c r="Y14" s="67">
        <v>0.99921046339766995</v>
      </c>
      <c r="Z14" s="67">
        <v>0.99273067962018646</v>
      </c>
      <c r="AA14" s="70"/>
      <c r="AB14" s="71"/>
      <c r="AC14" s="70"/>
      <c r="AD14" s="72"/>
      <c r="AE14" s="65">
        <v>1</v>
      </c>
      <c r="AF14" s="69">
        <v>1</v>
      </c>
      <c r="AG14" s="70">
        <v>4</v>
      </c>
      <c r="AH14" s="67">
        <f t="shared" si="0"/>
        <v>0.75299068496458388</v>
      </c>
      <c r="AI14" s="67">
        <f t="shared" si="2"/>
        <v>0.98499427895823766</v>
      </c>
      <c r="AJ14" s="67">
        <f t="shared" si="1"/>
        <v>0.86899248196141077</v>
      </c>
      <c r="AK14" s="73">
        <v>0.96</v>
      </c>
      <c r="AL14" s="74">
        <v>0.96499999999999997</v>
      </c>
      <c r="AM14" s="73">
        <v>0.97</v>
      </c>
      <c r="AN14" s="73">
        <v>0.97</v>
      </c>
    </row>
    <row r="15" spans="1:40" ht="15" customHeight="1" x14ac:dyDescent="0.25">
      <c r="A15" s="3" t="s">
        <v>77</v>
      </c>
      <c r="C15" s="1">
        <v>1</v>
      </c>
      <c r="D15" s="65">
        <v>1</v>
      </c>
      <c r="E15" s="97">
        <v>1</v>
      </c>
      <c r="F15" s="65">
        <v>9</v>
      </c>
      <c r="G15" s="67">
        <v>0.98780000000000001</v>
      </c>
      <c r="H15" s="67">
        <v>0.99713259797846265</v>
      </c>
      <c r="I15" s="67">
        <v>0.9789591335340323</v>
      </c>
      <c r="J15" s="67">
        <v>0.97827005530354816</v>
      </c>
      <c r="K15" s="67">
        <v>0.97063561994295788</v>
      </c>
      <c r="L15" s="68" t="s">
        <v>107</v>
      </c>
      <c r="M15" s="75" t="s">
        <v>107</v>
      </c>
      <c r="N15" s="68"/>
      <c r="O15" s="68" t="s">
        <v>107</v>
      </c>
      <c r="P15" s="65">
        <v>1</v>
      </c>
      <c r="Q15" s="69">
        <v>1</v>
      </c>
      <c r="R15" s="70">
        <v>9</v>
      </c>
      <c r="S15" s="65">
        <v>1</v>
      </c>
      <c r="T15" s="98">
        <v>1</v>
      </c>
      <c r="U15" s="65">
        <v>8</v>
      </c>
      <c r="V15" s="67">
        <v>0.97206250000000005</v>
      </c>
      <c r="W15" s="67">
        <v>0.99633885606567052</v>
      </c>
      <c r="X15" s="67">
        <v>0.99475865077057279</v>
      </c>
      <c r="Y15" s="67">
        <v>0.97477949349958914</v>
      </c>
      <c r="Z15" s="67">
        <v>0.95687830955079656</v>
      </c>
      <c r="AA15" s="70"/>
      <c r="AB15" s="71"/>
      <c r="AC15" s="70"/>
      <c r="AD15" s="72"/>
      <c r="AE15" s="65">
        <v>1</v>
      </c>
      <c r="AF15" s="69">
        <v>1</v>
      </c>
      <c r="AG15" s="70">
        <v>8</v>
      </c>
      <c r="AH15" s="67">
        <f t="shared" si="0"/>
        <v>0.98255948135180016</v>
      </c>
      <c r="AI15" s="67">
        <f t="shared" si="2"/>
        <v>0.9789635619773257</v>
      </c>
      <c r="AJ15" s="67">
        <f t="shared" si="1"/>
        <v>0.98086728399910617</v>
      </c>
      <c r="AK15" s="73">
        <v>0.96</v>
      </c>
      <c r="AL15" s="74">
        <v>0.96499999999999997</v>
      </c>
      <c r="AM15" s="73">
        <v>0.97</v>
      </c>
      <c r="AN15" s="73">
        <v>0.97</v>
      </c>
    </row>
    <row r="16" spans="1:40" ht="15" customHeight="1" x14ac:dyDescent="0.25">
      <c r="A16" s="3" t="s">
        <v>78</v>
      </c>
      <c r="C16" s="1">
        <v>1</v>
      </c>
      <c r="D16" s="65">
        <v>1</v>
      </c>
      <c r="E16" s="97">
        <v>1</v>
      </c>
      <c r="F16" s="65">
        <v>4</v>
      </c>
      <c r="G16" s="67">
        <v>0.97321818181818198</v>
      </c>
      <c r="H16" s="67">
        <v>0.98182292736359278</v>
      </c>
      <c r="I16" s="67">
        <v>0.94923980233138761</v>
      </c>
      <c r="J16" s="67">
        <v>0.92314314159671795</v>
      </c>
      <c r="K16" s="67">
        <v>0.97047829861111101</v>
      </c>
      <c r="L16" s="65">
        <v>1</v>
      </c>
      <c r="M16" s="71">
        <v>1</v>
      </c>
      <c r="N16" s="65">
        <v>2</v>
      </c>
      <c r="O16" s="67">
        <v>0.96182008368200833</v>
      </c>
      <c r="P16" s="65">
        <v>1</v>
      </c>
      <c r="Q16" s="69">
        <v>1</v>
      </c>
      <c r="R16" s="70">
        <v>6</v>
      </c>
      <c r="S16" s="65">
        <v>1</v>
      </c>
      <c r="T16" s="98">
        <v>1</v>
      </c>
      <c r="U16" s="65">
        <v>8</v>
      </c>
      <c r="V16" s="67">
        <v>0.81293375000000001</v>
      </c>
      <c r="W16" s="67">
        <v>0.89081850739371538</v>
      </c>
      <c r="X16" s="67">
        <v>0.89823273412882898</v>
      </c>
      <c r="Y16" s="67">
        <v>0.91678124517225401</v>
      </c>
      <c r="Z16" s="67">
        <v>0.87331335296364243</v>
      </c>
      <c r="AA16" s="70"/>
      <c r="AB16" s="71"/>
      <c r="AC16" s="70"/>
      <c r="AD16" s="72"/>
      <c r="AE16" s="65">
        <v>1</v>
      </c>
      <c r="AF16" s="69">
        <v>1</v>
      </c>
      <c r="AG16" s="70">
        <v>8</v>
      </c>
      <c r="AH16" s="67">
        <f t="shared" si="0"/>
        <v>0.95958047034419836</v>
      </c>
      <c r="AI16" s="67">
        <f t="shared" si="2"/>
        <v>0.87841591793168816</v>
      </c>
      <c r="AJ16" s="67">
        <f t="shared" si="1"/>
        <v>0.9054707687358583</v>
      </c>
      <c r="AK16" s="73">
        <v>0.96</v>
      </c>
      <c r="AL16" s="74">
        <v>0.96499999999999997</v>
      </c>
      <c r="AM16" s="73">
        <v>0.97</v>
      </c>
      <c r="AN16" s="73">
        <v>0.97</v>
      </c>
    </row>
    <row r="17" spans="1:40" ht="15" customHeight="1" x14ac:dyDescent="0.25">
      <c r="A17" s="3" t="s">
        <v>79</v>
      </c>
      <c r="C17" s="1">
        <v>1</v>
      </c>
      <c r="D17" s="65">
        <v>1</v>
      </c>
      <c r="E17" s="97">
        <v>1</v>
      </c>
      <c r="F17" s="65">
        <v>3</v>
      </c>
      <c r="G17" s="67">
        <v>0.99700606060606056</v>
      </c>
      <c r="H17" s="67">
        <v>0.99169137156952003</v>
      </c>
      <c r="I17" s="67">
        <v>0.97018770530267484</v>
      </c>
      <c r="J17" s="67">
        <v>0.96689398636081836</v>
      </c>
      <c r="K17" s="67">
        <v>0.95828551144767204</v>
      </c>
      <c r="L17" s="65">
        <v>1</v>
      </c>
      <c r="M17" s="71">
        <v>1</v>
      </c>
      <c r="N17" s="65">
        <v>1</v>
      </c>
      <c r="O17" s="67">
        <v>1</v>
      </c>
      <c r="P17" s="65">
        <v>1</v>
      </c>
      <c r="Q17" s="69">
        <v>1</v>
      </c>
      <c r="R17" s="70">
        <v>4</v>
      </c>
      <c r="S17" s="65">
        <v>0</v>
      </c>
      <c r="T17" s="98">
        <v>1</v>
      </c>
      <c r="U17" s="65">
        <v>0</v>
      </c>
      <c r="V17" s="67"/>
      <c r="W17" s="67"/>
      <c r="X17" s="67"/>
      <c r="Y17" s="67"/>
      <c r="Z17" s="67"/>
      <c r="AA17" s="70"/>
      <c r="AB17" s="71"/>
      <c r="AC17" s="70"/>
      <c r="AD17" s="72"/>
      <c r="AE17" s="65">
        <v>0</v>
      </c>
      <c r="AF17" s="69"/>
      <c r="AG17" s="70"/>
      <c r="AH17" s="67">
        <f t="shared" si="0"/>
        <v>0.97681292705734912</v>
      </c>
      <c r="AI17" s="67"/>
      <c r="AJ17" s="67">
        <f t="shared" si="1"/>
        <v>0.97681292705734923</v>
      </c>
      <c r="AK17" s="73">
        <v>0.96</v>
      </c>
      <c r="AL17" s="74">
        <v>0.96499999999999997</v>
      </c>
      <c r="AM17" s="73">
        <v>0.97</v>
      </c>
      <c r="AN17" s="73">
        <v>0.97</v>
      </c>
    </row>
    <row r="18" spans="1:40" ht="15" customHeight="1" x14ac:dyDescent="0.25">
      <c r="A18" s="34" t="s">
        <v>80</v>
      </c>
      <c r="C18" s="1">
        <v>1</v>
      </c>
      <c r="D18" s="65">
        <v>1</v>
      </c>
      <c r="E18" s="97">
        <v>1</v>
      </c>
      <c r="F18" s="65">
        <v>1</v>
      </c>
      <c r="G18" s="67"/>
      <c r="H18" s="67"/>
      <c r="I18" s="67">
        <v>0.98509654954099402</v>
      </c>
      <c r="J18" s="67">
        <v>0.86954941803426655</v>
      </c>
      <c r="K18" s="67"/>
      <c r="L18" s="65">
        <v>1</v>
      </c>
      <c r="M18" s="71">
        <v>1</v>
      </c>
      <c r="N18" s="65">
        <v>4</v>
      </c>
      <c r="O18" s="67">
        <v>1</v>
      </c>
      <c r="P18" s="65">
        <v>1</v>
      </c>
      <c r="Q18" s="69">
        <v>1</v>
      </c>
      <c r="R18" s="70">
        <v>5</v>
      </c>
      <c r="S18" s="65">
        <v>1</v>
      </c>
      <c r="T18" s="98">
        <v>1</v>
      </c>
      <c r="U18" s="65">
        <v>0</v>
      </c>
      <c r="V18" s="67"/>
      <c r="W18" s="67"/>
      <c r="X18" s="67"/>
      <c r="Y18" s="67">
        <v>0.95938405029314122</v>
      </c>
      <c r="Z18" s="67">
        <v>0.98878651524891081</v>
      </c>
      <c r="AA18" s="70"/>
      <c r="AB18" s="71"/>
      <c r="AC18" s="70"/>
      <c r="AD18" s="72"/>
      <c r="AE18" s="65">
        <v>1</v>
      </c>
      <c r="AF18" s="69">
        <v>1</v>
      </c>
      <c r="AG18" s="70"/>
      <c r="AH18" s="67">
        <f t="shared" si="0"/>
        <v>0.92732298378763023</v>
      </c>
      <c r="AI18" s="67">
        <f t="shared" si="2"/>
        <v>0.97408528277102602</v>
      </c>
      <c r="AJ18" s="67">
        <f t="shared" si="1"/>
        <v>0.92732298378763023</v>
      </c>
      <c r="AK18" s="73">
        <v>0.96</v>
      </c>
      <c r="AL18" s="74">
        <v>0.96499999999999997</v>
      </c>
      <c r="AM18" s="73">
        <v>0.97</v>
      </c>
      <c r="AN18" s="73">
        <v>0.97</v>
      </c>
    </row>
    <row r="19" spans="1:40" ht="15" customHeight="1" x14ac:dyDescent="0.25">
      <c r="A19" s="3" t="s">
        <v>81</v>
      </c>
      <c r="C19" s="1">
        <v>1</v>
      </c>
      <c r="D19" s="65">
        <v>1</v>
      </c>
      <c r="E19" s="97">
        <v>1</v>
      </c>
      <c r="F19" s="65">
        <v>3</v>
      </c>
      <c r="G19" s="67">
        <v>0.8039878787878787</v>
      </c>
      <c r="H19" s="67">
        <v>0.97745902576176658</v>
      </c>
      <c r="I19" s="67">
        <v>0.97970549114978078</v>
      </c>
      <c r="J19" s="67">
        <v>0.95218556593279435</v>
      </c>
      <c r="K19" s="67">
        <v>0.98791433596787215</v>
      </c>
      <c r="L19" s="68" t="s">
        <v>107</v>
      </c>
      <c r="M19" s="75" t="s">
        <v>107</v>
      </c>
      <c r="N19" s="68"/>
      <c r="O19" s="68" t="s">
        <v>107</v>
      </c>
      <c r="P19" s="65">
        <v>1</v>
      </c>
      <c r="Q19" s="69">
        <v>1</v>
      </c>
      <c r="R19" s="70">
        <v>3</v>
      </c>
      <c r="S19" s="65">
        <v>1</v>
      </c>
      <c r="T19" s="98">
        <v>1</v>
      </c>
      <c r="U19" s="65">
        <v>7</v>
      </c>
      <c r="V19" s="67">
        <v>0.98564857142857143</v>
      </c>
      <c r="W19" s="67">
        <v>0.98331099794514432</v>
      </c>
      <c r="X19" s="67">
        <v>0.97990597468698704</v>
      </c>
      <c r="Y19" s="67">
        <v>0.98579043523611154</v>
      </c>
      <c r="Z19" s="67">
        <v>0.99804375457612771</v>
      </c>
      <c r="AA19" s="70"/>
      <c r="AB19" s="71"/>
      <c r="AC19" s="70"/>
      <c r="AD19" s="72"/>
      <c r="AE19" s="65">
        <v>1</v>
      </c>
      <c r="AF19" s="69">
        <v>1</v>
      </c>
      <c r="AG19" s="70">
        <v>7</v>
      </c>
      <c r="AH19" s="67">
        <f t="shared" si="0"/>
        <v>0.94025045952001851</v>
      </c>
      <c r="AI19" s="67">
        <f t="shared" si="2"/>
        <v>0.98653994677458845</v>
      </c>
      <c r="AJ19" s="67">
        <f t="shared" si="1"/>
        <v>0.97265310059821741</v>
      </c>
      <c r="AK19" s="73">
        <v>0.96</v>
      </c>
      <c r="AL19" s="74">
        <v>0.96499999999999997</v>
      </c>
      <c r="AM19" s="73">
        <v>0.97</v>
      </c>
      <c r="AN19" s="73">
        <v>0.97</v>
      </c>
    </row>
    <row r="20" spans="1:40" ht="15" customHeight="1" x14ac:dyDescent="0.25">
      <c r="A20" s="3" t="s">
        <v>82</v>
      </c>
      <c r="C20" s="1">
        <v>1</v>
      </c>
      <c r="D20" s="65">
        <v>1</v>
      </c>
      <c r="E20" s="97">
        <v>1</v>
      </c>
      <c r="F20" s="65">
        <v>2</v>
      </c>
      <c r="G20" s="67">
        <v>0.95314545454545441</v>
      </c>
      <c r="H20" s="67">
        <v>0.93211080586080586</v>
      </c>
      <c r="I20" s="67">
        <v>0.94225598526703502</v>
      </c>
      <c r="J20" s="67">
        <v>0.93341368227731869</v>
      </c>
      <c r="K20" s="67">
        <v>0.97372330547818009</v>
      </c>
      <c r="L20" s="68" t="s">
        <v>107</v>
      </c>
      <c r="M20" s="75" t="s">
        <v>107</v>
      </c>
      <c r="N20" s="68"/>
      <c r="O20" s="68" t="s">
        <v>107</v>
      </c>
      <c r="P20" s="65">
        <v>1</v>
      </c>
      <c r="Q20" s="69">
        <v>1</v>
      </c>
      <c r="R20" s="70">
        <v>2</v>
      </c>
      <c r="S20" s="65">
        <v>1</v>
      </c>
      <c r="T20" s="98">
        <v>1</v>
      </c>
      <c r="U20" s="65">
        <v>9</v>
      </c>
      <c r="V20" s="67">
        <v>0.97306666666666664</v>
      </c>
      <c r="W20" s="67">
        <v>0.84890481015101082</v>
      </c>
      <c r="X20" s="67">
        <v>0.9136298126415483</v>
      </c>
      <c r="Y20" s="67">
        <v>0.80698596436710168</v>
      </c>
      <c r="Z20" s="67">
        <v>0.81642820303662489</v>
      </c>
      <c r="AA20" s="70"/>
      <c r="AB20" s="71"/>
      <c r="AC20" s="70"/>
      <c r="AD20" s="72"/>
      <c r="AE20" s="65">
        <v>1</v>
      </c>
      <c r="AF20" s="69">
        <v>1</v>
      </c>
      <c r="AG20" s="70">
        <v>9</v>
      </c>
      <c r="AH20" s="67">
        <f t="shared" si="0"/>
        <v>0.94692984668575875</v>
      </c>
      <c r="AI20" s="67">
        <f t="shared" si="2"/>
        <v>0.87180309137259049</v>
      </c>
      <c r="AJ20" s="67">
        <f t="shared" si="1"/>
        <v>0.88546250142953009</v>
      </c>
      <c r="AK20" s="73">
        <v>0.96</v>
      </c>
      <c r="AL20" s="74">
        <v>0.96499999999999997</v>
      </c>
      <c r="AM20" s="73">
        <v>0.97</v>
      </c>
      <c r="AN20" s="73">
        <v>0.97</v>
      </c>
    </row>
    <row r="21" spans="1:40" ht="15" customHeight="1" x14ac:dyDescent="0.25">
      <c r="A21" s="3" t="s">
        <v>150</v>
      </c>
      <c r="C21" s="1">
        <v>1</v>
      </c>
      <c r="D21" s="65">
        <v>1</v>
      </c>
      <c r="E21" s="97">
        <v>1</v>
      </c>
      <c r="F21" s="65">
        <v>13</v>
      </c>
      <c r="G21" s="67">
        <v>0.89428896103896094</v>
      </c>
      <c r="H21" s="67">
        <v>0.90970978676051439</v>
      </c>
      <c r="I21" s="67">
        <v>0.97937267425826779</v>
      </c>
      <c r="J21" s="67">
        <v>0.977382975357593</v>
      </c>
      <c r="K21" s="67">
        <v>0.94810000000000005</v>
      </c>
      <c r="L21" s="68" t="s">
        <v>107</v>
      </c>
      <c r="M21" s="75" t="s">
        <v>107</v>
      </c>
      <c r="N21" s="68"/>
      <c r="O21" s="68" t="s">
        <v>107</v>
      </c>
      <c r="P21" s="65">
        <v>1</v>
      </c>
      <c r="Q21" s="69">
        <v>1</v>
      </c>
      <c r="R21" s="70">
        <v>13</v>
      </c>
      <c r="S21" s="65">
        <v>1</v>
      </c>
      <c r="T21" s="98">
        <v>1</v>
      </c>
      <c r="U21" s="65">
        <v>49</v>
      </c>
      <c r="V21" s="67">
        <v>0.97770629148629162</v>
      </c>
      <c r="W21" s="67">
        <v>0.99132285200378378</v>
      </c>
      <c r="X21" s="67">
        <v>0.99343724865705996</v>
      </c>
      <c r="Y21" s="67">
        <v>0.98657575900572758</v>
      </c>
      <c r="Z21" s="67">
        <v>0.99274998287850591</v>
      </c>
      <c r="AA21" s="70"/>
      <c r="AB21" s="71"/>
      <c r="AC21" s="70"/>
      <c r="AD21" s="72"/>
      <c r="AE21" s="65">
        <v>1</v>
      </c>
      <c r="AF21" s="69">
        <v>1</v>
      </c>
      <c r="AG21" s="70">
        <v>49</v>
      </c>
      <c r="AH21" s="67">
        <f t="shared" si="0"/>
        <v>0.94177087948306715</v>
      </c>
      <c r="AI21" s="67">
        <f t="shared" si="2"/>
        <v>0.98835842680627373</v>
      </c>
      <c r="AJ21" s="67">
        <f t="shared" si="1"/>
        <v>0.9785900701094723</v>
      </c>
      <c r="AK21" s="73">
        <v>0.96</v>
      </c>
      <c r="AL21" s="74">
        <v>0.96499999999999997</v>
      </c>
      <c r="AM21" s="73">
        <v>0.97</v>
      </c>
      <c r="AN21" s="73">
        <v>0.97</v>
      </c>
    </row>
    <row r="22" spans="1:40" ht="15" customHeight="1" x14ac:dyDescent="0.25">
      <c r="A22" s="3" t="s">
        <v>84</v>
      </c>
      <c r="C22" s="1">
        <v>1</v>
      </c>
      <c r="D22" s="65">
        <v>1</v>
      </c>
      <c r="E22" s="97">
        <v>1</v>
      </c>
      <c r="F22" s="65">
        <v>15</v>
      </c>
      <c r="G22" s="67">
        <v>0.94823106060606044</v>
      </c>
      <c r="H22" s="67">
        <v>0.95935770787521768</v>
      </c>
      <c r="I22" s="67">
        <v>0.96679479859779482</v>
      </c>
      <c r="J22" s="67">
        <v>0.94970440099556441</v>
      </c>
      <c r="K22" s="67">
        <v>0.92807345186761847</v>
      </c>
      <c r="L22" s="68" t="s">
        <v>107</v>
      </c>
      <c r="M22" s="75" t="s">
        <v>107</v>
      </c>
      <c r="N22" s="68"/>
      <c r="O22" s="68" t="s">
        <v>107</v>
      </c>
      <c r="P22" s="65">
        <v>1</v>
      </c>
      <c r="Q22" s="69">
        <v>1</v>
      </c>
      <c r="R22" s="70">
        <v>15</v>
      </c>
      <c r="S22" s="65">
        <v>1</v>
      </c>
      <c r="T22" s="98">
        <v>1</v>
      </c>
      <c r="U22" s="65">
        <v>52</v>
      </c>
      <c r="V22" s="67">
        <v>0.97891795206971677</v>
      </c>
      <c r="W22" s="67">
        <v>0.98086709118615611</v>
      </c>
      <c r="X22" s="67">
        <v>0.96458960013005823</v>
      </c>
      <c r="Y22" s="67">
        <v>0.95878854453059714</v>
      </c>
      <c r="Z22" s="67">
        <v>0.9764530074681198</v>
      </c>
      <c r="AA22" s="70">
        <v>1</v>
      </c>
      <c r="AB22" s="71">
        <v>1</v>
      </c>
      <c r="AC22" s="70">
        <v>1</v>
      </c>
      <c r="AD22" s="72">
        <v>0.98261254383926888</v>
      </c>
      <c r="AE22" s="65">
        <v>1</v>
      </c>
      <c r="AF22" s="69">
        <v>1</v>
      </c>
      <c r="AG22" s="70">
        <v>53</v>
      </c>
      <c r="AH22" s="67">
        <f t="shared" si="0"/>
        <v>0.95043228398845125</v>
      </c>
      <c r="AI22" s="67">
        <f t="shared" si="2"/>
        <v>0.97192323907692957</v>
      </c>
      <c r="AJ22" s="67">
        <f t="shared" si="1"/>
        <v>0.96711183122129996</v>
      </c>
      <c r="AK22" s="73">
        <v>0.96</v>
      </c>
      <c r="AL22" s="74">
        <v>0.96499999999999997</v>
      </c>
      <c r="AM22" s="73">
        <v>0.97</v>
      </c>
      <c r="AN22" s="73">
        <v>0.97</v>
      </c>
    </row>
    <row r="23" spans="1:40" ht="15" customHeight="1" x14ac:dyDescent="0.25">
      <c r="A23" s="3" t="s">
        <v>85</v>
      </c>
      <c r="C23" s="1">
        <v>1</v>
      </c>
      <c r="D23" s="65">
        <v>1</v>
      </c>
      <c r="E23" s="97">
        <v>1</v>
      </c>
      <c r="F23" s="65">
        <v>12</v>
      </c>
      <c r="G23" s="67">
        <v>0.9408618939393939</v>
      </c>
      <c r="H23" s="67">
        <v>0.93044925062510297</v>
      </c>
      <c r="I23" s="67">
        <v>0.95181844988492281</v>
      </c>
      <c r="J23" s="67">
        <v>0.96371253242961219</v>
      </c>
      <c r="K23" s="67">
        <v>0.94898884952536655</v>
      </c>
      <c r="L23" s="65">
        <v>1</v>
      </c>
      <c r="M23" s="71">
        <v>1</v>
      </c>
      <c r="N23" s="65">
        <v>3</v>
      </c>
      <c r="O23" s="67">
        <v>0.98333557921214576</v>
      </c>
      <c r="P23" s="65">
        <v>1</v>
      </c>
      <c r="Q23" s="69">
        <v>1</v>
      </c>
      <c r="R23" s="70">
        <v>15</v>
      </c>
      <c r="S23" s="65">
        <v>1</v>
      </c>
      <c r="T23" s="98">
        <v>1</v>
      </c>
      <c r="U23" s="65">
        <v>38</v>
      </c>
      <c r="V23" s="67">
        <v>0.95573796653796672</v>
      </c>
      <c r="W23" s="67">
        <v>0.96852878195434444</v>
      </c>
      <c r="X23" s="67">
        <v>0.97020368868391105</v>
      </c>
      <c r="Y23" s="67">
        <v>0.95088105388893607</v>
      </c>
      <c r="Z23" s="67">
        <v>0.95943979246359223</v>
      </c>
      <c r="AA23" s="70">
        <v>1</v>
      </c>
      <c r="AB23" s="71">
        <v>1</v>
      </c>
      <c r="AC23" s="70">
        <v>2</v>
      </c>
      <c r="AD23" s="72">
        <v>0.94838745901271171</v>
      </c>
      <c r="AE23" s="65">
        <v>1</v>
      </c>
      <c r="AF23" s="69">
        <v>1</v>
      </c>
      <c r="AG23" s="70">
        <v>40</v>
      </c>
      <c r="AH23" s="67">
        <f t="shared" si="0"/>
        <v>0.94716619528087964</v>
      </c>
      <c r="AI23" s="67">
        <f t="shared" si="2"/>
        <v>0.96095825670575008</v>
      </c>
      <c r="AJ23" s="67">
        <f t="shared" si="1"/>
        <v>0.95764816196378122</v>
      </c>
      <c r="AK23" s="73">
        <v>0.96</v>
      </c>
      <c r="AL23" s="74">
        <v>0.96499999999999997</v>
      </c>
      <c r="AM23" s="73">
        <v>0.97</v>
      </c>
      <c r="AN23" s="73">
        <v>0.97</v>
      </c>
    </row>
    <row r="24" spans="1:40" ht="15" customHeight="1" x14ac:dyDescent="0.25">
      <c r="A24" s="3" t="s">
        <v>151</v>
      </c>
      <c r="C24" s="1">
        <v>1</v>
      </c>
      <c r="D24" s="65">
        <v>1</v>
      </c>
      <c r="E24" s="97">
        <v>1</v>
      </c>
      <c r="F24" s="65">
        <v>3</v>
      </c>
      <c r="G24" s="67">
        <v>0.99094999999999989</v>
      </c>
      <c r="H24" s="67">
        <v>0.91295352437044586</v>
      </c>
      <c r="I24" s="67">
        <v>0.97391037446286066</v>
      </c>
      <c r="J24" s="67">
        <v>0.99709999999999999</v>
      </c>
      <c r="K24" s="67">
        <v>0.98950000000000005</v>
      </c>
      <c r="L24" s="68" t="s">
        <v>107</v>
      </c>
      <c r="M24" s="75" t="s">
        <v>107</v>
      </c>
      <c r="N24" s="68"/>
      <c r="O24" s="68" t="s">
        <v>107</v>
      </c>
      <c r="P24" s="65">
        <v>1</v>
      </c>
      <c r="Q24" s="69">
        <v>1</v>
      </c>
      <c r="R24" s="70">
        <v>3</v>
      </c>
      <c r="S24" s="65">
        <v>1</v>
      </c>
      <c r="T24" s="98">
        <v>1</v>
      </c>
      <c r="U24" s="65">
        <v>23</v>
      </c>
      <c r="V24" s="67">
        <v>0.99091017391304359</v>
      </c>
      <c r="W24" s="67">
        <v>0.99173638144501874</v>
      </c>
      <c r="X24" s="67">
        <v>0.97596180073765726</v>
      </c>
      <c r="Y24" s="67">
        <v>0.98660000000000003</v>
      </c>
      <c r="Z24" s="67">
        <v>0.990378203208511</v>
      </c>
      <c r="AA24" s="70">
        <v>1</v>
      </c>
      <c r="AB24" s="71">
        <v>1</v>
      </c>
      <c r="AC24" s="70">
        <v>2</v>
      </c>
      <c r="AD24" s="72">
        <v>0.96699999999999997</v>
      </c>
      <c r="AE24" s="65">
        <v>1</v>
      </c>
      <c r="AF24" s="69">
        <v>1</v>
      </c>
      <c r="AG24" s="70">
        <v>25</v>
      </c>
      <c r="AH24" s="67">
        <f t="shared" si="0"/>
        <v>0.97288277976666149</v>
      </c>
      <c r="AI24" s="67">
        <f t="shared" si="2"/>
        <v>0.98711731186084606</v>
      </c>
      <c r="AJ24" s="67">
        <f t="shared" si="1"/>
        <v>0.98547486584997857</v>
      </c>
      <c r="AK24" s="73">
        <v>0.96</v>
      </c>
      <c r="AL24" s="74">
        <v>0.96499999999999997</v>
      </c>
      <c r="AM24" s="73">
        <v>0.97</v>
      </c>
      <c r="AN24" s="73">
        <v>0.97</v>
      </c>
    </row>
    <row r="25" spans="1:40" ht="15" customHeight="1" x14ac:dyDescent="0.25">
      <c r="A25" s="3" t="s">
        <v>87</v>
      </c>
      <c r="C25" s="1">
        <v>1</v>
      </c>
      <c r="D25" s="65">
        <v>1</v>
      </c>
      <c r="E25" s="97">
        <v>1</v>
      </c>
      <c r="F25" s="65">
        <v>5</v>
      </c>
      <c r="G25" s="67">
        <v>0.97518545454545469</v>
      </c>
      <c r="H25" s="67">
        <v>0.93396444400876644</v>
      </c>
      <c r="I25" s="67">
        <v>0.98201227686446058</v>
      </c>
      <c r="J25" s="67">
        <v>0.84917935731954652</v>
      </c>
      <c r="K25" s="67">
        <v>0.94304647741787451</v>
      </c>
      <c r="L25" s="68" t="s">
        <v>107</v>
      </c>
      <c r="M25" s="75" t="s">
        <v>107</v>
      </c>
      <c r="N25" s="68"/>
      <c r="O25" s="68" t="s">
        <v>107</v>
      </c>
      <c r="P25" s="65">
        <v>1</v>
      </c>
      <c r="Q25" s="69">
        <v>1</v>
      </c>
      <c r="R25" s="70">
        <v>5</v>
      </c>
      <c r="S25" s="65">
        <v>1</v>
      </c>
      <c r="T25" s="98">
        <v>1</v>
      </c>
      <c r="U25" s="65">
        <v>15</v>
      </c>
      <c r="V25" s="67">
        <v>0.96061500000000011</v>
      </c>
      <c r="W25" s="67">
        <v>0.98359328952345759</v>
      </c>
      <c r="X25" s="67">
        <v>0.94606121509023156</v>
      </c>
      <c r="Y25" s="67">
        <v>0.88005586644545053</v>
      </c>
      <c r="Z25" s="67">
        <v>0.97107282010104345</v>
      </c>
      <c r="AA25" s="70"/>
      <c r="AB25" s="71"/>
      <c r="AC25" s="70"/>
      <c r="AD25" s="72"/>
      <c r="AE25" s="65">
        <v>1</v>
      </c>
      <c r="AF25" s="69">
        <v>1</v>
      </c>
      <c r="AG25" s="70">
        <v>15</v>
      </c>
      <c r="AH25" s="67">
        <f t="shared" si="0"/>
        <v>0.93667760203122064</v>
      </c>
      <c r="AI25" s="67">
        <f t="shared" si="2"/>
        <v>0.94827963823203665</v>
      </c>
      <c r="AJ25" s="67">
        <f t="shared" si="1"/>
        <v>0.94537912918183264</v>
      </c>
      <c r="AK25" s="73">
        <v>0.96</v>
      </c>
      <c r="AL25" s="74">
        <v>0.96499999999999997</v>
      </c>
      <c r="AM25" s="73">
        <v>0.97</v>
      </c>
      <c r="AN25" s="73">
        <v>0.97</v>
      </c>
    </row>
    <row r="26" spans="1:40" ht="15" customHeight="1" x14ac:dyDescent="0.25">
      <c r="A26" s="3" t="s">
        <v>88</v>
      </c>
      <c r="C26" s="1">
        <v>1</v>
      </c>
      <c r="D26" s="65">
        <v>1</v>
      </c>
      <c r="E26" s="97">
        <v>1</v>
      </c>
      <c r="F26" s="65">
        <v>3</v>
      </c>
      <c r="G26" s="67">
        <v>0.99692727272727277</v>
      </c>
      <c r="H26" s="67">
        <v>1</v>
      </c>
      <c r="I26" s="67">
        <v>0.9670722894374898</v>
      </c>
      <c r="J26" s="67">
        <v>1</v>
      </c>
      <c r="K26" s="67">
        <v>0.97618846694796058</v>
      </c>
      <c r="L26" s="65">
        <v>1</v>
      </c>
      <c r="M26" s="71">
        <v>1</v>
      </c>
      <c r="N26" s="65">
        <v>10</v>
      </c>
      <c r="O26" s="67">
        <v>0.94603474168472346</v>
      </c>
      <c r="P26" s="65">
        <v>1</v>
      </c>
      <c r="Q26" s="69">
        <v>1</v>
      </c>
      <c r="R26" s="70">
        <v>13</v>
      </c>
      <c r="S26" s="65">
        <v>0</v>
      </c>
      <c r="T26" s="98">
        <v>0</v>
      </c>
      <c r="U26" s="65">
        <v>0</v>
      </c>
      <c r="V26" s="67"/>
      <c r="W26" s="67"/>
      <c r="X26" s="67"/>
      <c r="Y26" s="67"/>
      <c r="Z26" s="67"/>
      <c r="AA26" s="70">
        <v>1</v>
      </c>
      <c r="AB26" s="71">
        <v>1</v>
      </c>
      <c r="AC26" s="70">
        <v>9</v>
      </c>
      <c r="AD26" s="72">
        <v>0.97422922607900575</v>
      </c>
      <c r="AE26" s="65">
        <v>1</v>
      </c>
      <c r="AF26" s="69">
        <v>1</v>
      </c>
      <c r="AG26" s="70">
        <v>9</v>
      </c>
      <c r="AH26" s="67">
        <f t="shared" si="0"/>
        <v>0.98803760582254463</v>
      </c>
      <c r="AI26" s="67"/>
      <c r="AJ26" s="67">
        <f t="shared" si="1"/>
        <v>0.98803760582254474</v>
      </c>
      <c r="AK26" s="73">
        <v>0.96</v>
      </c>
      <c r="AL26" s="74">
        <v>0.96499999999999997</v>
      </c>
      <c r="AM26" s="73">
        <v>0.97</v>
      </c>
      <c r="AN26" s="73">
        <v>0.97</v>
      </c>
    </row>
    <row r="27" spans="1:40" ht="15" customHeight="1" x14ac:dyDescent="0.25">
      <c r="A27" s="3" t="s">
        <v>89</v>
      </c>
      <c r="C27" s="1">
        <v>1</v>
      </c>
      <c r="D27" s="65">
        <v>1</v>
      </c>
      <c r="E27" s="97">
        <v>1</v>
      </c>
      <c r="F27" s="65">
        <v>2</v>
      </c>
      <c r="G27" s="67">
        <v>0.99461818181818185</v>
      </c>
      <c r="H27" s="67">
        <v>0.99342995169082127</v>
      </c>
      <c r="I27" s="67">
        <v>0.99818337912087907</v>
      </c>
      <c r="J27" s="67">
        <v>0.99863740283493374</v>
      </c>
      <c r="K27" s="67">
        <v>0.99568961115955112</v>
      </c>
      <c r="L27" s="65">
        <v>1</v>
      </c>
      <c r="M27" s="71">
        <v>1</v>
      </c>
      <c r="N27" s="65">
        <v>6</v>
      </c>
      <c r="O27" s="67">
        <v>0.99275055495683262</v>
      </c>
      <c r="P27" s="65">
        <v>1</v>
      </c>
      <c r="Q27" s="69">
        <v>1</v>
      </c>
      <c r="R27" s="70">
        <v>8</v>
      </c>
      <c r="S27" s="65">
        <v>1</v>
      </c>
      <c r="T27" s="98">
        <v>1</v>
      </c>
      <c r="U27" s="65">
        <v>3</v>
      </c>
      <c r="V27" s="67">
        <v>0.96736999999999995</v>
      </c>
      <c r="W27" s="67">
        <v>0.92579879005153487</v>
      </c>
      <c r="X27" s="67">
        <v>0.92682124273033362</v>
      </c>
      <c r="Y27" s="67">
        <v>0.96503281440781441</v>
      </c>
      <c r="Z27" s="67">
        <v>0.97592432993927225</v>
      </c>
      <c r="AA27" s="70"/>
      <c r="AB27" s="71"/>
      <c r="AC27" s="70"/>
      <c r="AD27" s="72"/>
      <c r="AE27" s="65">
        <v>1</v>
      </c>
      <c r="AF27" s="69">
        <v>1</v>
      </c>
      <c r="AG27" s="70">
        <v>3</v>
      </c>
      <c r="AH27" s="67">
        <f t="shared" si="0"/>
        <v>0.99611170532487348</v>
      </c>
      <c r="AI27" s="67">
        <f t="shared" si="2"/>
        <v>0.95218943542579093</v>
      </c>
      <c r="AJ27" s="67">
        <f t="shared" si="1"/>
        <v>0.96975834338542399</v>
      </c>
      <c r="AK27" s="73">
        <v>0.96</v>
      </c>
      <c r="AL27" s="74">
        <v>0.96499999999999997</v>
      </c>
      <c r="AM27" s="73">
        <v>0.97</v>
      </c>
      <c r="AN27" s="73">
        <v>0.97</v>
      </c>
    </row>
    <row r="28" spans="1:40" ht="15" customHeight="1" x14ac:dyDescent="0.25">
      <c r="A28" s="3" t="s">
        <v>152</v>
      </c>
      <c r="C28" s="1">
        <v>7</v>
      </c>
      <c r="D28" s="65">
        <v>6</v>
      </c>
      <c r="E28" s="97">
        <v>0.8571428571428571</v>
      </c>
      <c r="F28" s="65">
        <v>9</v>
      </c>
      <c r="G28" s="67">
        <v>0.96915508658008653</v>
      </c>
      <c r="H28" s="67">
        <v>0.98030139304895914</v>
      </c>
      <c r="I28" s="67">
        <v>0.95331986844916627</v>
      </c>
      <c r="J28" s="67">
        <v>0.99283262303489095</v>
      </c>
      <c r="K28" s="67">
        <v>0.99039999999999995</v>
      </c>
      <c r="L28" s="65">
        <v>6</v>
      </c>
      <c r="M28" s="71">
        <v>0.8571428571428571</v>
      </c>
      <c r="N28" s="65">
        <v>19</v>
      </c>
      <c r="O28" s="67">
        <v>0.97231014828778195</v>
      </c>
      <c r="P28" s="65">
        <v>6</v>
      </c>
      <c r="Q28" s="69">
        <v>0.8571428571428571</v>
      </c>
      <c r="R28" s="70">
        <v>28</v>
      </c>
      <c r="S28" s="65">
        <v>4</v>
      </c>
      <c r="T28" s="98">
        <v>0.5714285714285714</v>
      </c>
      <c r="U28" s="65">
        <v>15</v>
      </c>
      <c r="V28" s="67">
        <v>0.98691120535714283</v>
      </c>
      <c r="W28" s="67">
        <v>0.98494978710727299</v>
      </c>
      <c r="X28" s="67">
        <v>0.9856162366159017</v>
      </c>
      <c r="Y28" s="67">
        <v>0.9774047946677582</v>
      </c>
      <c r="Z28" s="67">
        <v>0.9854504623451934</v>
      </c>
      <c r="AA28" s="70">
        <v>1</v>
      </c>
      <c r="AB28" s="71">
        <v>0.14285714285714285</v>
      </c>
      <c r="AC28" s="70">
        <v>2</v>
      </c>
      <c r="AD28" s="72">
        <v>0.97661698440207978</v>
      </c>
      <c r="AE28" s="65">
        <v>4</v>
      </c>
      <c r="AF28" s="69">
        <v>0.5714285714285714</v>
      </c>
      <c r="AG28" s="70">
        <v>17</v>
      </c>
      <c r="AH28" s="67">
        <f t="shared" si="0"/>
        <v>0.97720179422262066</v>
      </c>
      <c r="AI28" s="67">
        <f t="shared" si="2"/>
        <v>0.9840664972186538</v>
      </c>
      <c r="AJ28" s="67">
        <f t="shared" si="1"/>
        <v>0.98149223359514137</v>
      </c>
      <c r="AK28" s="73">
        <v>0.96</v>
      </c>
      <c r="AL28" s="74">
        <v>0.96499999999999997</v>
      </c>
      <c r="AM28" s="73">
        <v>0.97</v>
      </c>
      <c r="AN28" s="73">
        <v>0.97</v>
      </c>
    </row>
    <row r="29" spans="1:40" ht="15" customHeight="1" x14ac:dyDescent="0.25">
      <c r="A29" s="3" t="s">
        <v>91</v>
      </c>
      <c r="C29" s="1">
        <v>3</v>
      </c>
      <c r="D29" s="65">
        <v>2</v>
      </c>
      <c r="E29" s="97">
        <v>0.66666666666666663</v>
      </c>
      <c r="F29" s="65">
        <v>8</v>
      </c>
      <c r="G29" s="67">
        <v>0.9482164772727274</v>
      </c>
      <c r="H29" s="67">
        <v>0.96180888902818107</v>
      </c>
      <c r="I29" s="67">
        <v>0.85570230033243444</v>
      </c>
      <c r="J29" s="67">
        <v>0.95910981942555584</v>
      </c>
      <c r="K29" s="67">
        <v>0.95501582496133419</v>
      </c>
      <c r="L29" s="65">
        <v>2</v>
      </c>
      <c r="M29" s="71">
        <v>0.66666666666666663</v>
      </c>
      <c r="N29" s="65">
        <v>4</v>
      </c>
      <c r="O29" s="67">
        <v>0.90527589341912029</v>
      </c>
      <c r="P29" s="65">
        <v>2</v>
      </c>
      <c r="Q29" s="69">
        <v>0.66666666666666663</v>
      </c>
      <c r="R29" s="70">
        <v>12</v>
      </c>
      <c r="S29" s="65">
        <v>1</v>
      </c>
      <c r="T29" s="98">
        <v>0.33333333333333331</v>
      </c>
      <c r="U29" s="65">
        <v>3</v>
      </c>
      <c r="V29" s="67">
        <v>0.97599999999999998</v>
      </c>
      <c r="W29" s="67">
        <v>0.97103556166056171</v>
      </c>
      <c r="X29" s="67">
        <v>0.83327885205647634</v>
      </c>
      <c r="Y29" s="67">
        <v>0.9784947964493419</v>
      </c>
      <c r="Z29" s="67">
        <v>0.97633101851851867</v>
      </c>
      <c r="AA29" s="70"/>
      <c r="AB29" s="71"/>
      <c r="AC29" s="70"/>
      <c r="AD29" s="72"/>
      <c r="AE29" s="65">
        <v>3</v>
      </c>
      <c r="AF29" s="69">
        <v>1</v>
      </c>
      <c r="AG29" s="70">
        <v>3</v>
      </c>
      <c r="AH29" s="67">
        <f t="shared" si="0"/>
        <v>0.93597066220404668</v>
      </c>
      <c r="AI29" s="67">
        <f t="shared" si="2"/>
        <v>0.94702804573697974</v>
      </c>
      <c r="AJ29" s="67">
        <f t="shared" si="1"/>
        <v>0.93898631225848306</v>
      </c>
      <c r="AK29" s="73">
        <v>0.96</v>
      </c>
      <c r="AL29" s="74">
        <v>0.96499999999999997</v>
      </c>
      <c r="AM29" s="73">
        <v>0.97</v>
      </c>
      <c r="AN29" s="73">
        <v>0.97</v>
      </c>
    </row>
    <row r="30" spans="1:40" ht="15" customHeight="1" x14ac:dyDescent="0.25">
      <c r="A30" s="3" t="s">
        <v>92</v>
      </c>
      <c r="C30" s="1">
        <v>8</v>
      </c>
      <c r="D30" s="65">
        <v>0</v>
      </c>
      <c r="E30" s="97">
        <v>0</v>
      </c>
      <c r="F30" s="65">
        <v>0</v>
      </c>
      <c r="G30" s="68" t="s">
        <v>107</v>
      </c>
      <c r="H30" s="68" t="s">
        <v>107</v>
      </c>
      <c r="I30" s="68" t="s">
        <v>107</v>
      </c>
      <c r="J30" s="68" t="s">
        <v>107</v>
      </c>
      <c r="K30" s="67" t="s">
        <v>107</v>
      </c>
      <c r="L30" s="65">
        <v>2</v>
      </c>
      <c r="M30" s="71">
        <v>0.25</v>
      </c>
      <c r="N30" s="65">
        <v>5</v>
      </c>
      <c r="O30" s="67">
        <v>0.99658942544419982</v>
      </c>
      <c r="P30" s="65">
        <v>2</v>
      </c>
      <c r="Q30" s="69">
        <v>0.25</v>
      </c>
      <c r="R30" s="70">
        <v>5</v>
      </c>
      <c r="S30" s="65">
        <v>0</v>
      </c>
      <c r="T30" s="98">
        <v>0</v>
      </c>
      <c r="U30" s="65">
        <v>0</v>
      </c>
      <c r="V30" s="77"/>
      <c r="W30" s="77"/>
      <c r="X30" s="77"/>
      <c r="Y30" s="67"/>
      <c r="Z30" s="67"/>
      <c r="AA30" s="70">
        <v>1</v>
      </c>
      <c r="AB30" s="71">
        <v>0.125</v>
      </c>
      <c r="AC30" s="70">
        <v>2</v>
      </c>
      <c r="AD30" s="72">
        <v>0.99368477652558462</v>
      </c>
      <c r="AE30" s="65">
        <v>1</v>
      </c>
      <c r="AF30" s="69">
        <v>0.125</v>
      </c>
      <c r="AG30" s="70">
        <v>2</v>
      </c>
      <c r="AH30" s="67"/>
      <c r="AI30" s="67"/>
      <c r="AJ30" s="67"/>
      <c r="AK30" s="73">
        <v>0.96</v>
      </c>
      <c r="AL30" s="74">
        <v>0.96499999999999997</v>
      </c>
      <c r="AM30" s="73">
        <v>0.97</v>
      </c>
      <c r="AN30" s="73">
        <v>0.97</v>
      </c>
    </row>
    <row r="31" spans="1:40" ht="15" customHeight="1" x14ac:dyDescent="0.25">
      <c r="A31" s="3" t="s">
        <v>93</v>
      </c>
      <c r="C31" s="1">
        <v>7</v>
      </c>
      <c r="D31" s="65">
        <v>1</v>
      </c>
      <c r="E31" s="97">
        <v>0.14285714285714285</v>
      </c>
      <c r="F31" s="65">
        <v>1</v>
      </c>
      <c r="G31" s="77">
        <v>0.97759090909090918</v>
      </c>
      <c r="H31" s="77">
        <v>0.67529870922728064</v>
      </c>
      <c r="I31" s="77">
        <v>0.84212689667235119</v>
      </c>
      <c r="J31" s="67">
        <v>0.96826969678009034</v>
      </c>
      <c r="K31" s="67">
        <v>0.96788940627607523</v>
      </c>
      <c r="L31" s="65">
        <v>3</v>
      </c>
      <c r="M31" s="71">
        <v>0.42857142857142855</v>
      </c>
      <c r="N31" s="65">
        <v>6</v>
      </c>
      <c r="O31" s="67">
        <v>0.70701574079580121</v>
      </c>
      <c r="P31" s="65">
        <v>3</v>
      </c>
      <c r="Q31" s="69">
        <v>0.42857142857142855</v>
      </c>
      <c r="R31" s="70">
        <v>7</v>
      </c>
      <c r="S31" s="65">
        <v>0</v>
      </c>
      <c r="T31" s="98">
        <v>0</v>
      </c>
      <c r="U31" s="65">
        <v>0</v>
      </c>
      <c r="V31" s="77"/>
      <c r="W31" s="77"/>
      <c r="X31" s="77"/>
      <c r="Y31" s="67"/>
      <c r="Z31" s="67"/>
      <c r="AA31" s="70"/>
      <c r="AB31" s="71"/>
      <c r="AC31" s="70"/>
      <c r="AD31" s="72"/>
      <c r="AE31" s="65"/>
      <c r="AF31" s="69"/>
      <c r="AG31" s="70"/>
      <c r="AH31" s="67">
        <f t="shared" si="0"/>
        <v>0.88623512360934131</v>
      </c>
      <c r="AI31" s="67"/>
      <c r="AJ31" s="67">
        <f t="shared" si="1"/>
        <v>0.88623512360934131</v>
      </c>
      <c r="AK31" s="73">
        <v>0.96</v>
      </c>
      <c r="AL31" s="74">
        <v>0.96499999999999997</v>
      </c>
      <c r="AM31" s="73">
        <v>0.97</v>
      </c>
      <c r="AN31" s="73">
        <v>0.97</v>
      </c>
    </row>
    <row r="32" spans="1:40" ht="15" customHeight="1" x14ac:dyDescent="0.25">
      <c r="A32" s="3" t="s">
        <v>94</v>
      </c>
      <c r="C32" s="1">
        <v>6</v>
      </c>
      <c r="D32" s="65">
        <v>4</v>
      </c>
      <c r="E32" s="97">
        <v>0.66666666666666663</v>
      </c>
      <c r="F32" s="65">
        <v>5</v>
      </c>
      <c r="G32" s="67">
        <v>0.98197727272727275</v>
      </c>
      <c r="H32" s="67">
        <v>0.93774167909898531</v>
      </c>
      <c r="I32" s="67">
        <v>0.93061865520176468</v>
      </c>
      <c r="J32" s="67">
        <v>0.96828918736179392</v>
      </c>
      <c r="K32" s="67">
        <v>0.98414268842225461</v>
      </c>
      <c r="L32" s="65">
        <v>5</v>
      </c>
      <c r="M32" s="71">
        <v>0.83333333333333337</v>
      </c>
      <c r="N32" s="65">
        <v>20</v>
      </c>
      <c r="O32" s="67">
        <v>0.98431834630467741</v>
      </c>
      <c r="P32" s="65">
        <v>5</v>
      </c>
      <c r="Q32" s="69">
        <v>0.83333333333333337</v>
      </c>
      <c r="R32" s="70">
        <v>25</v>
      </c>
      <c r="S32" s="65">
        <v>1</v>
      </c>
      <c r="T32" s="98">
        <v>0.16666666666666666</v>
      </c>
      <c r="U32" s="65">
        <v>1</v>
      </c>
      <c r="V32" s="67">
        <v>0.99751999999999996</v>
      </c>
      <c r="W32" s="67">
        <v>0.98111122990840727</v>
      </c>
      <c r="X32" s="67">
        <v>0.9991396924400473</v>
      </c>
      <c r="Y32" s="67">
        <v>0.8530955529347295</v>
      </c>
      <c r="Z32" s="67">
        <v>0.99338128109677493</v>
      </c>
      <c r="AA32" s="70">
        <v>2</v>
      </c>
      <c r="AB32" s="71">
        <v>0.33333333333333331</v>
      </c>
      <c r="AC32" s="70">
        <v>11</v>
      </c>
      <c r="AD32" s="72">
        <v>0.96781675502419584</v>
      </c>
      <c r="AE32" s="65">
        <v>2</v>
      </c>
      <c r="AF32" s="69">
        <v>0.33333333333333331</v>
      </c>
      <c r="AG32" s="70">
        <v>12</v>
      </c>
      <c r="AH32" s="67">
        <f t="shared" si="0"/>
        <v>0.96055389656241419</v>
      </c>
      <c r="AI32" s="67">
        <f t="shared" si="2"/>
        <v>0.9648495512759917</v>
      </c>
      <c r="AJ32" s="67">
        <f t="shared" si="1"/>
        <v>0.96126983901467711</v>
      </c>
      <c r="AK32" s="73">
        <v>0.96</v>
      </c>
      <c r="AL32" s="74">
        <v>0.96499999999999997</v>
      </c>
      <c r="AM32" s="73">
        <v>0.97</v>
      </c>
      <c r="AN32" s="73">
        <v>0.97</v>
      </c>
    </row>
    <row r="33" spans="1:84" ht="15" customHeight="1" x14ac:dyDescent="0.25">
      <c r="A33" s="3" t="s">
        <v>95</v>
      </c>
      <c r="C33" s="1">
        <v>8</v>
      </c>
      <c r="D33" s="65">
        <v>3</v>
      </c>
      <c r="E33" s="97">
        <v>0.375</v>
      </c>
      <c r="F33" s="65">
        <v>7</v>
      </c>
      <c r="G33" s="67">
        <v>0.98074848484848476</v>
      </c>
      <c r="H33" s="67">
        <v>0.89709669139268122</v>
      </c>
      <c r="I33" s="67">
        <v>0.9526249741096775</v>
      </c>
      <c r="J33" s="67">
        <v>0.98082218175066804</v>
      </c>
      <c r="K33" s="67">
        <v>0.97624936513663274</v>
      </c>
      <c r="L33" s="65">
        <v>4</v>
      </c>
      <c r="M33" s="71">
        <v>0.5</v>
      </c>
      <c r="N33" s="65">
        <v>13</v>
      </c>
      <c r="O33" s="67">
        <v>0.96991580043198078</v>
      </c>
      <c r="P33" s="65">
        <v>4</v>
      </c>
      <c r="Q33" s="69">
        <v>0.5</v>
      </c>
      <c r="R33" s="70">
        <v>20</v>
      </c>
      <c r="S33" s="65">
        <v>1</v>
      </c>
      <c r="T33" s="98">
        <v>0.125</v>
      </c>
      <c r="U33" s="65">
        <v>5</v>
      </c>
      <c r="V33" s="67">
        <v>0.97655000000000014</v>
      </c>
      <c r="W33" s="67">
        <v>0.99239796860572482</v>
      </c>
      <c r="X33" s="67">
        <v>0.96543634759184427</v>
      </c>
      <c r="Y33" s="67">
        <v>0.9484405241468723</v>
      </c>
      <c r="Z33" s="67">
        <v>0.93951109862320892</v>
      </c>
      <c r="AA33" s="70"/>
      <c r="AB33" s="71"/>
      <c r="AC33" s="70"/>
      <c r="AD33" s="72"/>
      <c r="AE33" s="65">
        <v>1</v>
      </c>
      <c r="AF33" s="69">
        <v>0.125</v>
      </c>
      <c r="AG33" s="70">
        <v>5</v>
      </c>
      <c r="AH33" s="67">
        <f t="shared" si="0"/>
        <v>0.95750833944762892</v>
      </c>
      <c r="AI33" s="67">
        <f t="shared" si="2"/>
        <v>0.96446718779353002</v>
      </c>
      <c r="AJ33" s="67">
        <f t="shared" si="1"/>
        <v>0.96040785959175434</v>
      </c>
      <c r="AK33" s="73">
        <v>0.96</v>
      </c>
      <c r="AL33" s="74">
        <v>0.96499999999999997</v>
      </c>
      <c r="AM33" s="73">
        <v>0.97</v>
      </c>
      <c r="AN33" s="73">
        <v>0.97</v>
      </c>
    </row>
    <row r="34" spans="1:84" ht="15" customHeight="1" x14ac:dyDescent="0.25">
      <c r="A34" s="3" t="s">
        <v>96</v>
      </c>
      <c r="C34" s="1">
        <v>8</v>
      </c>
      <c r="D34" s="65">
        <v>0</v>
      </c>
      <c r="E34" s="97">
        <v>0</v>
      </c>
      <c r="F34" s="65">
        <v>0</v>
      </c>
      <c r="G34" s="72" t="s">
        <v>107</v>
      </c>
      <c r="H34" s="72" t="s">
        <v>107</v>
      </c>
      <c r="I34" s="72" t="s">
        <v>107</v>
      </c>
      <c r="J34" s="72" t="s">
        <v>107</v>
      </c>
      <c r="K34" s="67" t="s">
        <v>107</v>
      </c>
      <c r="L34" s="65">
        <v>1</v>
      </c>
      <c r="M34" s="69">
        <v>0.125</v>
      </c>
      <c r="N34" s="65">
        <v>5</v>
      </c>
      <c r="O34" s="72">
        <v>0.97180966519338274</v>
      </c>
      <c r="P34" s="65">
        <v>1</v>
      </c>
      <c r="Q34" s="69">
        <v>0.125</v>
      </c>
      <c r="R34" s="70">
        <v>5</v>
      </c>
      <c r="S34" s="65">
        <v>1</v>
      </c>
      <c r="T34" s="98">
        <v>0.125</v>
      </c>
      <c r="U34" s="65">
        <v>6</v>
      </c>
      <c r="V34" s="67">
        <v>0.95373666666666657</v>
      </c>
      <c r="W34" s="67">
        <v>0.92661552004517733</v>
      </c>
      <c r="X34" s="67">
        <v>0.90653710518245934</v>
      </c>
      <c r="Y34" s="67">
        <v>0.85774509024804557</v>
      </c>
      <c r="Z34" s="67">
        <v>0.89581429736704277</v>
      </c>
      <c r="AA34" s="70">
        <v>1</v>
      </c>
      <c r="AB34" s="71">
        <v>0.125</v>
      </c>
      <c r="AC34" s="70">
        <v>2</v>
      </c>
      <c r="AD34" s="72">
        <v>0.96861430764255307</v>
      </c>
      <c r="AE34" s="65">
        <v>1</v>
      </c>
      <c r="AF34" s="69">
        <v>0.125</v>
      </c>
      <c r="AG34" s="70">
        <v>8</v>
      </c>
      <c r="AH34" s="67"/>
      <c r="AI34" s="67">
        <f t="shared" si="2"/>
        <v>0.90808973590187825</v>
      </c>
      <c r="AJ34" s="67">
        <f t="shared" si="1"/>
        <v>0.90808973590187814</v>
      </c>
      <c r="AK34" s="73">
        <v>0.96</v>
      </c>
      <c r="AL34" s="74">
        <v>0.96499999999999997</v>
      </c>
      <c r="AM34" s="73">
        <v>0.97</v>
      </c>
      <c r="AN34" s="73">
        <v>0.97</v>
      </c>
    </row>
    <row r="35" spans="1:84" s="14" customFormat="1" ht="15" customHeight="1" x14ac:dyDescent="0.25">
      <c r="A35" s="3" t="s">
        <v>97</v>
      </c>
      <c r="B35"/>
      <c r="C35" s="1">
        <v>11</v>
      </c>
      <c r="D35" s="65">
        <v>1</v>
      </c>
      <c r="E35" s="97">
        <v>9.0909090909090912E-2</v>
      </c>
      <c r="F35" s="65">
        <v>6</v>
      </c>
      <c r="G35" s="77">
        <v>0.97675272727272733</v>
      </c>
      <c r="H35" s="77">
        <v>0.9901282051282051</v>
      </c>
      <c r="I35" s="77">
        <v>0.99621064632114353</v>
      </c>
      <c r="J35" s="67">
        <v>0.97986969259696532</v>
      </c>
      <c r="K35" s="67">
        <v>0.99516690984657574</v>
      </c>
      <c r="L35" s="65">
        <v>4</v>
      </c>
      <c r="M35" s="69">
        <v>0.36363636363636365</v>
      </c>
      <c r="N35" s="65">
        <v>13</v>
      </c>
      <c r="O35" s="72">
        <v>0.98862235696490619</v>
      </c>
      <c r="P35" s="65">
        <v>4</v>
      </c>
      <c r="Q35" s="69">
        <v>0.36363636363636365</v>
      </c>
      <c r="R35" s="70">
        <v>19</v>
      </c>
      <c r="S35" s="65">
        <v>0</v>
      </c>
      <c r="T35" s="98">
        <v>0</v>
      </c>
      <c r="U35" s="65">
        <v>0</v>
      </c>
      <c r="V35" s="77"/>
      <c r="W35" s="77"/>
      <c r="X35" s="77"/>
      <c r="Y35" s="67"/>
      <c r="Z35" s="67"/>
      <c r="AA35" s="70">
        <v>2</v>
      </c>
      <c r="AB35" s="71">
        <v>0.18181818181818182</v>
      </c>
      <c r="AC35" s="70">
        <v>5</v>
      </c>
      <c r="AD35" s="72">
        <v>0.98653891188114939</v>
      </c>
      <c r="AE35" s="65">
        <v>2</v>
      </c>
      <c r="AF35" s="69">
        <v>0.18181818181818182</v>
      </c>
      <c r="AG35" s="70">
        <v>5</v>
      </c>
      <c r="AH35" s="67">
        <f t="shared" si="0"/>
        <v>0.98762563623312349</v>
      </c>
      <c r="AI35" s="67"/>
      <c r="AJ35" s="67">
        <f t="shared" si="1"/>
        <v>0.98762563623312349</v>
      </c>
      <c r="AK35" s="73">
        <v>0.96</v>
      </c>
      <c r="AL35" s="74">
        <v>0.96499999999999997</v>
      </c>
      <c r="AM35" s="73">
        <v>0.97</v>
      </c>
      <c r="AN35" s="73">
        <v>0.97</v>
      </c>
      <c r="AO35" s="13"/>
      <c r="AP35" s="13"/>
      <c r="AQ35" s="13"/>
      <c r="AR35" s="13"/>
      <c r="AS35" s="13"/>
      <c r="AT35" s="13"/>
      <c r="AU35" s="13"/>
      <c r="AV35" s="13"/>
      <c r="AW35" s="13"/>
      <c r="AX35" s="13"/>
      <c r="AY35" s="13"/>
      <c r="AZ35" s="13"/>
      <c r="BA35" s="13"/>
      <c r="BB35" s="13"/>
      <c r="BC35" s="13"/>
      <c r="BD35" s="13"/>
      <c r="BE35" s="13"/>
      <c r="BF35" s="13"/>
      <c r="BG35" s="13"/>
      <c r="BH35" s="13"/>
      <c r="BI35" s="13"/>
      <c r="BJ35" s="13"/>
      <c r="BK35" s="13"/>
      <c r="BL35" s="13"/>
      <c r="BM35" s="13"/>
      <c r="BN35" s="13"/>
      <c r="BO35" s="13"/>
      <c r="BP35" s="13"/>
      <c r="BQ35" s="13"/>
      <c r="BR35" s="13"/>
      <c r="BS35" s="13"/>
      <c r="BT35" s="13"/>
      <c r="BU35" s="13"/>
      <c r="BV35" s="13"/>
      <c r="BW35" s="13"/>
      <c r="BX35" s="13"/>
      <c r="BY35" s="13"/>
      <c r="BZ35" s="13"/>
      <c r="CA35" s="13"/>
      <c r="CB35" s="13"/>
      <c r="CC35" s="13"/>
      <c r="CD35" s="13"/>
      <c r="CE35" s="13"/>
      <c r="CF35" s="13"/>
    </row>
    <row r="36" spans="1:84" ht="15" customHeight="1" x14ac:dyDescent="0.25">
      <c r="A36" s="3" t="s">
        <v>98</v>
      </c>
      <c r="B36" s="33" t="s">
        <v>99</v>
      </c>
      <c r="C36" s="1">
        <v>9</v>
      </c>
      <c r="D36" s="65">
        <v>2</v>
      </c>
      <c r="E36" s="97">
        <v>0.22222222222222221</v>
      </c>
      <c r="F36" s="65">
        <v>3</v>
      </c>
      <c r="G36" s="67">
        <v>0.96498181818181827</v>
      </c>
      <c r="H36" s="67">
        <v>0.97645421885368766</v>
      </c>
      <c r="I36" s="67">
        <v>0.9862003146641245</v>
      </c>
      <c r="J36" s="67">
        <v>0.98600900799075508</v>
      </c>
      <c r="K36" s="67">
        <v>0.85809307688538539</v>
      </c>
      <c r="L36" s="65">
        <v>1</v>
      </c>
      <c r="M36" s="71">
        <v>0.1111111111111111</v>
      </c>
      <c r="N36" s="65">
        <v>3</v>
      </c>
      <c r="O36" s="67">
        <v>0.95853849734205421</v>
      </c>
      <c r="P36" s="65">
        <v>2</v>
      </c>
      <c r="Q36" s="69">
        <v>0.22222222222222221</v>
      </c>
      <c r="R36" s="70">
        <v>6</v>
      </c>
      <c r="S36" s="65">
        <v>2</v>
      </c>
      <c r="T36" s="98">
        <v>0.22222222222222221</v>
      </c>
      <c r="U36" s="65">
        <v>9</v>
      </c>
      <c r="V36" s="67">
        <v>0.97498083333333341</v>
      </c>
      <c r="W36" s="67">
        <v>0.97675544814260407</v>
      </c>
      <c r="X36" s="67">
        <v>0.96497087422882755</v>
      </c>
      <c r="Y36" s="67">
        <v>0.99221392409724607</v>
      </c>
      <c r="Z36" s="67">
        <v>0.9853370308470808</v>
      </c>
      <c r="AA36" s="70">
        <v>1</v>
      </c>
      <c r="AB36" s="71">
        <v>0.1111111111111111</v>
      </c>
      <c r="AC36" s="70">
        <v>1</v>
      </c>
      <c r="AD36" s="72">
        <v>1</v>
      </c>
      <c r="AE36" s="65">
        <v>2</v>
      </c>
      <c r="AF36" s="69">
        <v>0.22222222222222221</v>
      </c>
      <c r="AG36" s="70">
        <v>10</v>
      </c>
      <c r="AH36" s="67">
        <f t="shared" si="0"/>
        <v>0.95434768731515418</v>
      </c>
      <c r="AI36" s="67">
        <f t="shared" si="2"/>
        <v>0.97885162212981847</v>
      </c>
      <c r="AJ36" s="67">
        <f t="shared" si="1"/>
        <v>0.97272563842615245</v>
      </c>
      <c r="AK36" s="73">
        <v>0.96</v>
      </c>
      <c r="AL36" s="74">
        <v>0.96499999999999997</v>
      </c>
      <c r="AM36" s="73">
        <v>0.97</v>
      </c>
      <c r="AN36" s="73">
        <v>0.97</v>
      </c>
    </row>
    <row r="37" spans="1:84" ht="15" customHeight="1" x14ac:dyDescent="0.25">
      <c r="A37" s="3" t="s">
        <v>100</v>
      </c>
      <c r="C37" s="1">
        <v>5</v>
      </c>
      <c r="D37" s="65">
        <v>2</v>
      </c>
      <c r="E37" s="97">
        <v>0.4</v>
      </c>
      <c r="F37" s="65">
        <v>3</v>
      </c>
      <c r="G37" s="67">
        <v>0.87085285714285721</v>
      </c>
      <c r="H37" s="67">
        <v>0.88728518134933765</v>
      </c>
      <c r="I37" s="67">
        <v>0.64121272209015423</v>
      </c>
      <c r="J37" s="67">
        <v>0.99720986084622443</v>
      </c>
      <c r="K37" s="67">
        <v>0.98582342548822999</v>
      </c>
      <c r="L37" s="65">
        <v>2</v>
      </c>
      <c r="M37" s="71">
        <v>0.4</v>
      </c>
      <c r="N37" s="65">
        <v>4</v>
      </c>
      <c r="O37" s="67">
        <v>0.94500419824573823</v>
      </c>
      <c r="P37" s="65">
        <v>2</v>
      </c>
      <c r="Q37" s="69">
        <v>0.4</v>
      </c>
      <c r="R37" s="70">
        <v>7</v>
      </c>
      <c r="S37" s="65">
        <v>2</v>
      </c>
      <c r="T37" s="98">
        <v>0.4</v>
      </c>
      <c r="U37" s="65">
        <v>8</v>
      </c>
      <c r="V37" s="67">
        <v>0.96025111111111106</v>
      </c>
      <c r="W37" s="67">
        <v>0.97418212600880449</v>
      </c>
      <c r="X37" s="67">
        <v>0.99680987781358321</v>
      </c>
      <c r="Y37" s="67">
        <v>0.99872515913425342</v>
      </c>
      <c r="Z37" s="67">
        <v>0.9664056407073166</v>
      </c>
      <c r="AA37" s="70">
        <v>2</v>
      </c>
      <c r="AB37" s="71">
        <v>0.4</v>
      </c>
      <c r="AC37" s="70">
        <v>3</v>
      </c>
      <c r="AD37" s="72">
        <v>0.99598421247671887</v>
      </c>
      <c r="AE37" s="65">
        <v>2</v>
      </c>
      <c r="AF37" s="69">
        <v>0.4</v>
      </c>
      <c r="AG37" s="70">
        <v>11</v>
      </c>
      <c r="AH37" s="67">
        <f t="shared" si="0"/>
        <v>0.87647680938336081</v>
      </c>
      <c r="AI37" s="67">
        <f t="shared" si="2"/>
        <v>0.97927478295501369</v>
      </c>
      <c r="AJ37" s="67">
        <f t="shared" si="1"/>
        <v>0.95123897198092644</v>
      </c>
      <c r="AK37" s="73">
        <v>0.96</v>
      </c>
      <c r="AL37" s="74">
        <v>0.96499999999999997</v>
      </c>
      <c r="AM37" s="73">
        <v>0.97</v>
      </c>
      <c r="AN37" s="73">
        <v>0.97</v>
      </c>
    </row>
    <row r="38" spans="1:84" ht="15" customHeight="1" x14ac:dyDescent="0.25">
      <c r="A38" s="3" t="s">
        <v>101</v>
      </c>
      <c r="C38" s="1">
        <v>5</v>
      </c>
      <c r="D38" s="65">
        <v>3</v>
      </c>
      <c r="E38" s="97">
        <v>0.6</v>
      </c>
      <c r="F38" s="65">
        <v>5</v>
      </c>
      <c r="G38" s="67">
        <v>0.9923727272727273</v>
      </c>
      <c r="H38" s="67">
        <v>0.96305976693021711</v>
      </c>
      <c r="I38" s="67">
        <v>0.95600518301302262</v>
      </c>
      <c r="J38" s="67">
        <v>0.91086820722955608</v>
      </c>
      <c r="K38" s="67">
        <v>0.96443640222320359</v>
      </c>
      <c r="L38" s="65">
        <v>3</v>
      </c>
      <c r="M38" s="71">
        <v>0.6</v>
      </c>
      <c r="N38" s="65">
        <v>7</v>
      </c>
      <c r="O38" s="67">
        <v>0.97716044759803622</v>
      </c>
      <c r="P38" s="65">
        <v>3</v>
      </c>
      <c r="Q38" s="69">
        <v>0.6</v>
      </c>
      <c r="R38" s="70">
        <v>12</v>
      </c>
      <c r="S38" s="65">
        <v>1</v>
      </c>
      <c r="T38" s="98">
        <v>0.2</v>
      </c>
      <c r="U38" s="65">
        <v>2</v>
      </c>
      <c r="V38" s="67">
        <v>0.95570500000000003</v>
      </c>
      <c r="W38" s="67">
        <v>0.99050359883693218</v>
      </c>
      <c r="X38" s="67">
        <v>0.97518858307849132</v>
      </c>
      <c r="Y38" s="67">
        <v>0.99042086515819794</v>
      </c>
      <c r="Z38" s="67">
        <v>0.99561085316308762</v>
      </c>
      <c r="AA38" s="70">
        <v>1</v>
      </c>
      <c r="AB38" s="71">
        <v>0.2</v>
      </c>
      <c r="AC38" s="70">
        <v>1</v>
      </c>
      <c r="AD38" s="72">
        <v>1</v>
      </c>
      <c r="AE38" s="65">
        <v>1</v>
      </c>
      <c r="AF38" s="69">
        <v>0.2</v>
      </c>
      <c r="AG38" s="70">
        <v>3</v>
      </c>
      <c r="AH38" s="67">
        <f t="shared" si="0"/>
        <v>0.9573484573337453</v>
      </c>
      <c r="AI38" s="67">
        <f t="shared" si="2"/>
        <v>0.98148578004734177</v>
      </c>
      <c r="AJ38" s="67">
        <f t="shared" si="1"/>
        <v>0.96424483525191562</v>
      </c>
      <c r="AK38" s="73">
        <v>0.96</v>
      </c>
      <c r="AL38" s="74">
        <v>0.96499999999999997</v>
      </c>
      <c r="AM38" s="73">
        <v>0.97</v>
      </c>
      <c r="AN38" s="73">
        <v>0.97</v>
      </c>
    </row>
    <row r="39" spans="1:84" ht="15" customHeight="1" x14ac:dyDescent="0.25">
      <c r="A39" s="3" t="s">
        <v>153</v>
      </c>
      <c r="B39" s="33" t="s">
        <v>103</v>
      </c>
      <c r="C39" s="1">
        <v>16</v>
      </c>
      <c r="D39" s="65">
        <v>10</v>
      </c>
      <c r="E39" s="97">
        <v>0.625</v>
      </c>
      <c r="F39" s="65">
        <v>28</v>
      </c>
      <c r="G39" s="67">
        <v>0.96472419191919179</v>
      </c>
      <c r="H39" s="67">
        <v>0.9686442631136718</v>
      </c>
      <c r="I39" s="67">
        <v>0.96806070919012066</v>
      </c>
      <c r="J39" s="67">
        <v>0.96203022366582269</v>
      </c>
      <c r="K39" s="67">
        <v>0.92466000000000004</v>
      </c>
      <c r="L39" s="65">
        <v>9</v>
      </c>
      <c r="M39" s="71">
        <v>0.5625</v>
      </c>
      <c r="N39" s="65">
        <v>13</v>
      </c>
      <c r="O39" s="67">
        <v>0.95899999999999996</v>
      </c>
      <c r="P39" s="65">
        <v>10</v>
      </c>
      <c r="Q39" s="69">
        <v>0.625</v>
      </c>
      <c r="R39" s="70">
        <v>41</v>
      </c>
      <c r="S39" s="65">
        <v>5</v>
      </c>
      <c r="T39" s="98">
        <v>0.3125</v>
      </c>
      <c r="U39" s="65">
        <v>41</v>
      </c>
      <c r="V39" s="67">
        <v>0.94235107500000004</v>
      </c>
      <c r="W39" s="67">
        <v>0.94877335966694931</v>
      </c>
      <c r="X39" s="67">
        <v>0.97547546885045944</v>
      </c>
      <c r="Y39" s="67">
        <v>0.98518000428696484</v>
      </c>
      <c r="Z39" s="67">
        <v>0.98528450801420209</v>
      </c>
      <c r="AA39" s="70">
        <v>3</v>
      </c>
      <c r="AB39" s="71">
        <v>0.1875</v>
      </c>
      <c r="AC39" s="70">
        <v>6</v>
      </c>
      <c r="AD39" s="72">
        <v>0.98599999999999999</v>
      </c>
      <c r="AE39" s="65">
        <v>5</v>
      </c>
      <c r="AF39" s="69">
        <v>0.3125</v>
      </c>
      <c r="AG39" s="70">
        <v>47</v>
      </c>
      <c r="AH39" s="67">
        <f t="shared" si="0"/>
        <v>0.95762387757776146</v>
      </c>
      <c r="AI39" s="67">
        <f t="shared" si="2"/>
        <v>0.96741288316371521</v>
      </c>
      <c r="AJ39" s="67">
        <f t="shared" si="1"/>
        <v>0.9634405330708643</v>
      </c>
      <c r="AK39" s="73">
        <v>0.96</v>
      </c>
      <c r="AL39" s="74">
        <v>0.96499999999999997</v>
      </c>
      <c r="AM39" s="73">
        <v>0.97</v>
      </c>
      <c r="AN39" s="73">
        <v>0.97</v>
      </c>
    </row>
    <row r="40" spans="1:84" s="11" customFormat="1" ht="15" customHeight="1" x14ac:dyDescent="0.25">
      <c r="A40" s="3" t="s">
        <v>154</v>
      </c>
      <c r="B40"/>
      <c r="C40" s="1">
        <v>123</v>
      </c>
      <c r="D40" s="65">
        <v>2</v>
      </c>
      <c r="E40" s="97">
        <v>1.6260162601626018E-2</v>
      </c>
      <c r="F40" s="65">
        <v>2</v>
      </c>
      <c r="G40" s="77">
        <v>0.99006136363636366</v>
      </c>
      <c r="H40" s="77">
        <v>0.92451231227269504</v>
      </c>
      <c r="I40" s="77">
        <v>0.95326579786255405</v>
      </c>
      <c r="J40" s="67">
        <v>0.94584606491039724</v>
      </c>
      <c r="K40" s="67">
        <v>0.94551907849835148</v>
      </c>
      <c r="L40" s="65">
        <v>21</v>
      </c>
      <c r="M40" s="71">
        <v>0.17073170731707318</v>
      </c>
      <c r="N40" s="65">
        <v>46</v>
      </c>
      <c r="O40" s="67">
        <v>0.86828776462333845</v>
      </c>
      <c r="P40" s="65">
        <v>21</v>
      </c>
      <c r="Q40" s="69">
        <v>0.17073170731707318</v>
      </c>
      <c r="R40" s="70">
        <v>48</v>
      </c>
      <c r="S40" s="65">
        <v>1</v>
      </c>
      <c r="T40" s="97">
        <v>8.130081300813009E-3</v>
      </c>
      <c r="U40" s="65">
        <v>1</v>
      </c>
      <c r="V40" s="77">
        <v>0.995</v>
      </c>
      <c r="W40" s="77">
        <v>0.98618332817497167</v>
      </c>
      <c r="X40" s="77">
        <v>0.99098860598510208</v>
      </c>
      <c r="Y40" s="67">
        <v>1</v>
      </c>
      <c r="Z40" s="67">
        <v>1</v>
      </c>
      <c r="AA40" s="70"/>
      <c r="AB40" s="71"/>
      <c r="AC40" s="70"/>
      <c r="AD40" s="72"/>
      <c r="AE40" s="65">
        <v>1</v>
      </c>
      <c r="AF40" s="78">
        <v>8.130081300813009E-3</v>
      </c>
      <c r="AG40" s="70">
        <v>1</v>
      </c>
      <c r="AH40" s="67">
        <f t="shared" si="0"/>
        <v>0.95184092343607252</v>
      </c>
      <c r="AI40" s="67">
        <f t="shared" si="2"/>
        <v>0.99443438683201479</v>
      </c>
      <c r="AJ40" s="67">
        <f t="shared" si="1"/>
        <v>0.96603874456805328</v>
      </c>
      <c r="AK40" s="73">
        <v>0.96</v>
      </c>
      <c r="AL40" s="74">
        <v>0.96499999999999997</v>
      </c>
      <c r="AM40" s="73">
        <v>0.97</v>
      </c>
      <c r="AN40" s="73">
        <v>0.97</v>
      </c>
      <c r="AO40" s="12"/>
      <c r="AP40" s="12"/>
      <c r="AQ40" s="12"/>
      <c r="AR40" s="12"/>
      <c r="AS40" s="12"/>
      <c r="AT40" s="12"/>
      <c r="AU40" s="12"/>
      <c r="AV40" s="12"/>
      <c r="AW40" s="12"/>
      <c r="AX40" s="12"/>
      <c r="AY40" s="12"/>
      <c r="AZ40" s="12"/>
      <c r="BA40" s="12"/>
      <c r="BB40" s="12"/>
      <c r="BC40" s="12"/>
      <c r="BD40" s="12"/>
      <c r="BE40" s="12"/>
      <c r="BF40" s="12"/>
      <c r="BG40" s="12"/>
      <c r="BH40" s="12"/>
      <c r="BI40" s="12"/>
      <c r="BJ40" s="12"/>
      <c r="BK40" s="12"/>
      <c r="BL40" s="12"/>
      <c r="BM40" s="12"/>
      <c r="BN40" s="12"/>
      <c r="BO40" s="12"/>
      <c r="BP40" s="12"/>
      <c r="BQ40" s="12"/>
      <c r="BR40" s="12"/>
      <c r="BS40" s="12"/>
      <c r="BT40" s="12"/>
      <c r="BU40" s="12"/>
      <c r="BV40" s="12"/>
      <c r="BW40" s="12"/>
      <c r="BX40" s="12"/>
      <c r="BY40" s="12"/>
      <c r="BZ40" s="12"/>
      <c r="CA40" s="12"/>
      <c r="CB40" s="12"/>
      <c r="CC40" s="12"/>
      <c r="CD40" s="12"/>
      <c r="CE40" s="12"/>
      <c r="CF40" s="12"/>
    </row>
    <row r="41" spans="1:84" ht="15" customHeight="1" x14ac:dyDescent="0.25">
      <c r="A41" s="3" t="s">
        <v>105</v>
      </c>
      <c r="C41" s="1">
        <v>37</v>
      </c>
      <c r="D41" s="65">
        <v>0</v>
      </c>
      <c r="E41" s="97">
        <v>0</v>
      </c>
      <c r="F41" s="65">
        <v>0</v>
      </c>
      <c r="G41" s="68" t="s">
        <v>107</v>
      </c>
      <c r="H41" s="68" t="s">
        <v>107</v>
      </c>
      <c r="I41" s="68" t="s">
        <v>107</v>
      </c>
      <c r="J41" s="67" t="s">
        <v>107</v>
      </c>
      <c r="K41" s="67" t="s">
        <v>107</v>
      </c>
      <c r="L41" s="65">
        <v>2</v>
      </c>
      <c r="M41" s="55">
        <v>5.4054054054054057E-2</v>
      </c>
      <c r="N41" s="65">
        <v>4</v>
      </c>
      <c r="O41" s="68">
        <v>0.98886442986494782</v>
      </c>
      <c r="P41" s="65">
        <v>2</v>
      </c>
      <c r="Q41" s="76">
        <v>5.4054054054054057E-2</v>
      </c>
      <c r="R41" s="70">
        <v>4</v>
      </c>
      <c r="S41" s="65">
        <v>0</v>
      </c>
      <c r="T41" s="97">
        <v>0</v>
      </c>
      <c r="U41" s="65">
        <v>0</v>
      </c>
      <c r="V41" s="77"/>
      <c r="W41" s="77"/>
      <c r="X41" s="77"/>
      <c r="Y41" s="67"/>
      <c r="Z41" s="67"/>
      <c r="AA41" s="70"/>
      <c r="AB41" s="71"/>
      <c r="AC41" s="70"/>
      <c r="AD41" s="72"/>
      <c r="AE41" s="65"/>
      <c r="AF41" s="69"/>
      <c r="AG41" s="70">
        <v>0</v>
      </c>
      <c r="AH41" s="67"/>
      <c r="AI41" s="67"/>
      <c r="AJ41" s="67"/>
      <c r="AK41" s="73">
        <v>0.96</v>
      </c>
      <c r="AL41" s="74">
        <v>0.96499999999999997</v>
      </c>
      <c r="AM41" s="73">
        <v>0.97</v>
      </c>
      <c r="AN41" s="73">
        <v>0.97</v>
      </c>
    </row>
    <row r="42" spans="1:84" ht="15" customHeight="1" x14ac:dyDescent="0.25">
      <c r="A42" s="3" t="s">
        <v>106</v>
      </c>
      <c r="C42" s="1">
        <v>25</v>
      </c>
      <c r="D42" s="65">
        <v>0</v>
      </c>
      <c r="E42" s="97">
        <v>0</v>
      </c>
      <c r="F42" s="65">
        <v>0</v>
      </c>
      <c r="G42" s="68" t="s">
        <v>107</v>
      </c>
      <c r="H42" s="68" t="s">
        <v>107</v>
      </c>
      <c r="I42" s="68" t="s">
        <v>107</v>
      </c>
      <c r="J42" s="67" t="s">
        <v>107</v>
      </c>
      <c r="K42" s="67" t="s">
        <v>107</v>
      </c>
      <c r="L42" s="65">
        <v>3</v>
      </c>
      <c r="M42" s="71">
        <v>0.12</v>
      </c>
      <c r="N42" s="65">
        <v>7</v>
      </c>
      <c r="O42" s="67">
        <v>0.90424406019039449</v>
      </c>
      <c r="P42" s="65">
        <v>3</v>
      </c>
      <c r="Q42" s="69">
        <v>0.12</v>
      </c>
      <c r="R42" s="70">
        <v>7</v>
      </c>
      <c r="S42" s="65">
        <v>0</v>
      </c>
      <c r="T42" s="97">
        <v>0</v>
      </c>
      <c r="U42" s="65">
        <v>0</v>
      </c>
      <c r="V42" s="77"/>
      <c r="W42" s="77"/>
      <c r="X42" s="77"/>
      <c r="Y42" s="67"/>
      <c r="Z42" s="67"/>
      <c r="AA42" s="70"/>
      <c r="AB42" s="71"/>
      <c r="AC42" s="70"/>
      <c r="AD42" s="72"/>
      <c r="AE42" s="65"/>
      <c r="AF42" s="69"/>
      <c r="AG42" s="70">
        <v>0</v>
      </c>
      <c r="AH42" s="67"/>
      <c r="AI42" s="67"/>
      <c r="AJ42" s="67"/>
      <c r="AK42" s="73">
        <v>0.96</v>
      </c>
      <c r="AL42" s="74">
        <v>0.96499999999999997</v>
      </c>
      <c r="AM42" s="73">
        <v>0.97</v>
      </c>
      <c r="AN42" s="73">
        <v>0.97</v>
      </c>
    </row>
    <row r="43" spans="1:84" ht="15" customHeight="1" x14ac:dyDescent="0.25">
      <c r="A43" s="3" t="s">
        <v>108</v>
      </c>
      <c r="C43" s="1">
        <v>33</v>
      </c>
      <c r="D43" s="65">
        <v>0</v>
      </c>
      <c r="E43" s="97">
        <v>0</v>
      </c>
      <c r="F43" s="65">
        <v>0</v>
      </c>
      <c r="G43" s="68" t="s">
        <v>107</v>
      </c>
      <c r="H43" s="68" t="s">
        <v>107</v>
      </c>
      <c r="I43" s="68" t="s">
        <v>107</v>
      </c>
      <c r="J43" s="67" t="s">
        <v>107</v>
      </c>
      <c r="K43" s="67" t="s">
        <v>107</v>
      </c>
      <c r="L43" s="68" t="s">
        <v>107</v>
      </c>
      <c r="M43" s="75" t="s">
        <v>107</v>
      </c>
      <c r="N43" s="68"/>
      <c r="O43" s="68" t="s">
        <v>107</v>
      </c>
      <c r="P43" s="65"/>
      <c r="Q43" s="76"/>
      <c r="R43" s="70"/>
      <c r="S43" s="65">
        <v>0</v>
      </c>
      <c r="T43" s="97">
        <v>0</v>
      </c>
      <c r="U43" s="65">
        <v>0</v>
      </c>
      <c r="V43" s="77"/>
      <c r="W43" s="77"/>
      <c r="X43" s="77"/>
      <c r="Y43" s="67"/>
      <c r="Z43" s="67"/>
      <c r="AA43" s="70"/>
      <c r="AB43" s="71"/>
      <c r="AC43" s="70"/>
      <c r="AD43" s="72"/>
      <c r="AE43" s="65"/>
      <c r="AF43" s="69"/>
      <c r="AG43" s="70">
        <v>0</v>
      </c>
      <c r="AH43" s="67"/>
      <c r="AI43" s="67"/>
      <c r="AJ43" s="67"/>
      <c r="AK43" s="73">
        <v>0.96</v>
      </c>
      <c r="AL43" s="74">
        <v>0.96499999999999997</v>
      </c>
      <c r="AM43" s="73">
        <v>0.97</v>
      </c>
      <c r="AN43" s="73">
        <v>0.97</v>
      </c>
    </row>
    <row r="44" spans="1:84" s="11" customFormat="1" x14ac:dyDescent="0.25">
      <c r="A44" s="3" t="s">
        <v>109</v>
      </c>
      <c r="B44"/>
      <c r="C44" s="1">
        <v>110</v>
      </c>
      <c r="D44" s="65">
        <v>2</v>
      </c>
      <c r="E44" s="97">
        <v>1.8181818181818181E-2</v>
      </c>
      <c r="F44" s="65">
        <v>3</v>
      </c>
      <c r="G44" s="77">
        <v>0.91336363636363638</v>
      </c>
      <c r="H44" s="77">
        <v>0.93020347055217623</v>
      </c>
      <c r="I44" s="77">
        <v>0.86302752055292387</v>
      </c>
      <c r="J44" s="67">
        <v>0.86050229866106731</v>
      </c>
      <c r="K44" s="67">
        <v>0.9922052754351337</v>
      </c>
      <c r="L44" s="65">
        <v>14</v>
      </c>
      <c r="M44" s="71">
        <v>0.12727272727272726</v>
      </c>
      <c r="N44" s="65">
        <v>33</v>
      </c>
      <c r="O44" s="67">
        <v>0.92711561579252133</v>
      </c>
      <c r="P44" s="65">
        <v>14</v>
      </c>
      <c r="Q44" s="69">
        <v>0.12727272727272726</v>
      </c>
      <c r="R44" s="70">
        <v>36</v>
      </c>
      <c r="S44" s="65">
        <v>1</v>
      </c>
      <c r="T44" s="97">
        <v>9.0909090909090905E-3</v>
      </c>
      <c r="U44" s="65">
        <v>2</v>
      </c>
      <c r="V44" s="77">
        <v>1</v>
      </c>
      <c r="W44" s="77">
        <v>1</v>
      </c>
      <c r="X44" s="77">
        <v>1</v>
      </c>
      <c r="Y44" s="67">
        <v>1</v>
      </c>
      <c r="Z44" s="67">
        <v>1</v>
      </c>
      <c r="AA44" s="70">
        <v>2</v>
      </c>
      <c r="AB44" s="71">
        <v>1.8181818181818181E-2</v>
      </c>
      <c r="AC44" s="70">
        <v>4</v>
      </c>
      <c r="AD44" s="72">
        <v>0.9965376563761098</v>
      </c>
      <c r="AE44" s="65">
        <v>2</v>
      </c>
      <c r="AF44" s="78">
        <v>1.8181818181818181E-2</v>
      </c>
      <c r="AG44" s="70">
        <v>6</v>
      </c>
      <c r="AH44" s="67">
        <f t="shared" si="0"/>
        <v>0.91186044031298752</v>
      </c>
      <c r="AI44" s="67">
        <f t="shared" si="2"/>
        <v>1</v>
      </c>
      <c r="AJ44" s="67">
        <f t="shared" si="1"/>
        <v>0.94711626418779249</v>
      </c>
      <c r="AK44" s="73">
        <v>0.96</v>
      </c>
      <c r="AL44" s="74">
        <v>0.96499999999999997</v>
      </c>
      <c r="AM44" s="73">
        <v>0.97</v>
      </c>
      <c r="AN44" s="73">
        <v>0.97</v>
      </c>
      <c r="AO44" s="12"/>
      <c r="AP44" s="12"/>
      <c r="AQ44" s="12"/>
      <c r="AR44" s="12"/>
      <c r="AS44" s="12"/>
      <c r="AT44" s="12"/>
      <c r="AU44" s="12"/>
      <c r="AV44" s="12"/>
      <c r="AW44" s="12"/>
      <c r="AX44" s="12"/>
      <c r="AY44" s="12"/>
      <c r="AZ44" s="12"/>
      <c r="BA44" s="12"/>
      <c r="BB44" s="12"/>
      <c r="BC44" s="12"/>
      <c r="BD44" s="12"/>
      <c r="BE44" s="12"/>
      <c r="BF44" s="12"/>
      <c r="BG44" s="12"/>
      <c r="BH44" s="12"/>
      <c r="BI44" s="12"/>
      <c r="BJ44" s="12"/>
      <c r="BK44" s="12"/>
      <c r="BL44" s="12"/>
      <c r="BM44" s="12"/>
      <c r="BN44" s="12"/>
      <c r="BO44" s="12"/>
      <c r="BP44" s="12"/>
      <c r="BQ44" s="12"/>
      <c r="BR44" s="12"/>
      <c r="BS44" s="12"/>
      <c r="BT44" s="12"/>
      <c r="BU44" s="12"/>
      <c r="BV44" s="12"/>
      <c r="BW44" s="12"/>
      <c r="BX44" s="12"/>
      <c r="BY44" s="12"/>
      <c r="BZ44" s="12"/>
      <c r="CA44" s="12"/>
      <c r="CB44" s="12"/>
      <c r="CC44" s="12"/>
      <c r="CD44" s="12"/>
      <c r="CE44" s="12"/>
      <c r="CF44" s="12"/>
    </row>
    <row r="45" spans="1:84" s="11" customFormat="1" x14ac:dyDescent="0.25">
      <c r="A45" s="3" t="s">
        <v>110</v>
      </c>
      <c r="B45"/>
      <c r="C45" s="1">
        <v>94</v>
      </c>
      <c r="D45" s="65">
        <v>2</v>
      </c>
      <c r="E45" s="97">
        <v>2.1276595744680851E-2</v>
      </c>
      <c r="F45" s="65">
        <v>3</v>
      </c>
      <c r="G45" s="77">
        <v>1</v>
      </c>
      <c r="H45" s="77">
        <v>0.98237561228123083</v>
      </c>
      <c r="I45" s="77">
        <v>0.97725134663530833</v>
      </c>
      <c r="J45" s="67">
        <v>0.98408879885203004</v>
      </c>
      <c r="K45" s="67">
        <v>1</v>
      </c>
      <c r="L45" s="65">
        <v>15</v>
      </c>
      <c r="M45" s="71">
        <v>0.15957446808510639</v>
      </c>
      <c r="N45" s="65">
        <v>38</v>
      </c>
      <c r="O45" s="67">
        <v>0.90605111536597638</v>
      </c>
      <c r="P45" s="65">
        <v>15</v>
      </c>
      <c r="Q45" s="69">
        <v>0.15957446808510639</v>
      </c>
      <c r="R45" s="70">
        <v>41</v>
      </c>
      <c r="S45" s="65">
        <v>0</v>
      </c>
      <c r="T45" s="97">
        <v>0</v>
      </c>
      <c r="U45" s="65">
        <v>0</v>
      </c>
      <c r="V45" s="77"/>
      <c r="W45" s="77"/>
      <c r="X45" s="77"/>
      <c r="Y45" s="67"/>
      <c r="Z45" s="67"/>
      <c r="AA45" s="70"/>
      <c r="AB45" s="71"/>
      <c r="AC45" s="70"/>
      <c r="AD45" s="72"/>
      <c r="AE45" s="65"/>
      <c r="AF45" s="69"/>
      <c r="AG45" s="70">
        <v>0</v>
      </c>
      <c r="AH45" s="67">
        <f t="shared" si="0"/>
        <v>0.98874315155371373</v>
      </c>
      <c r="AI45" s="67"/>
      <c r="AJ45" s="67">
        <f t="shared" si="1"/>
        <v>0.98874315155371362</v>
      </c>
      <c r="AK45" s="73">
        <v>0.96</v>
      </c>
      <c r="AL45" s="74">
        <v>0.96499999999999997</v>
      </c>
      <c r="AM45" s="73">
        <v>0.97</v>
      </c>
      <c r="AN45" s="73">
        <v>0.97</v>
      </c>
      <c r="AO45" s="12"/>
      <c r="AP45" s="12"/>
      <c r="AQ45" s="12"/>
      <c r="AR45" s="12"/>
      <c r="AS45" s="12"/>
      <c r="AT45" s="12"/>
      <c r="AU45" s="12"/>
      <c r="AV45" s="12"/>
      <c r="AW45" s="12"/>
      <c r="AX45" s="12"/>
      <c r="AY45" s="12"/>
      <c r="AZ45" s="12"/>
      <c r="BA45" s="12"/>
      <c r="BB45" s="12"/>
      <c r="BC45" s="12"/>
      <c r="BD45" s="12"/>
      <c r="BE45" s="12"/>
      <c r="BF45" s="12"/>
      <c r="BG45" s="12"/>
      <c r="BH45" s="12"/>
      <c r="BI45" s="12"/>
      <c r="BJ45" s="12"/>
      <c r="BK45" s="12"/>
      <c r="BL45" s="12"/>
      <c r="BM45" s="12"/>
      <c r="BN45" s="12"/>
      <c r="BO45" s="12"/>
      <c r="BP45" s="12"/>
      <c r="BQ45" s="12"/>
      <c r="BR45" s="12"/>
      <c r="BS45" s="12"/>
      <c r="BT45" s="12"/>
      <c r="BU45" s="12"/>
      <c r="BV45" s="12"/>
      <c r="BW45" s="12"/>
      <c r="BX45" s="12"/>
      <c r="BY45" s="12"/>
      <c r="BZ45" s="12"/>
      <c r="CA45" s="12"/>
      <c r="CB45" s="12"/>
      <c r="CC45" s="12"/>
      <c r="CD45" s="12"/>
      <c r="CE45" s="12"/>
      <c r="CF45" s="12"/>
    </row>
    <row r="46" spans="1:84" x14ac:dyDescent="0.25">
      <c r="A46" s="3" t="s">
        <v>111</v>
      </c>
      <c r="C46" s="1">
        <v>354</v>
      </c>
      <c r="D46" s="65">
        <v>52</v>
      </c>
      <c r="E46" s="97">
        <v>0.14689265536723164</v>
      </c>
      <c r="F46" s="65">
        <v>96</v>
      </c>
      <c r="G46" s="67">
        <v>0.97599177374070234</v>
      </c>
      <c r="H46" s="67">
        <v>0.97073114809033745</v>
      </c>
      <c r="I46" s="67">
        <v>0.97199999999999998</v>
      </c>
      <c r="J46" s="67">
        <v>0.92725298266998135</v>
      </c>
      <c r="K46" s="67">
        <v>0.96210499999999999</v>
      </c>
      <c r="L46" s="65">
        <v>97</v>
      </c>
      <c r="M46" s="71">
        <v>0.27401129943502822</v>
      </c>
      <c r="N46" s="65">
        <v>246</v>
      </c>
      <c r="O46" s="67">
        <v>0.92952246964899998</v>
      </c>
      <c r="P46" s="65">
        <v>97</v>
      </c>
      <c r="Q46" s="69">
        <v>0.27401129943502822</v>
      </c>
      <c r="R46" s="70">
        <v>342</v>
      </c>
      <c r="S46" s="65">
        <v>50</v>
      </c>
      <c r="T46" s="97">
        <v>0.14124293785310735</v>
      </c>
      <c r="U46" s="65">
        <v>248</v>
      </c>
      <c r="V46" s="67">
        <v>0.97</v>
      </c>
      <c r="W46" s="67">
        <v>0.95399999999999996</v>
      </c>
      <c r="X46" s="67">
        <v>0.94599999999999995</v>
      </c>
      <c r="Y46" s="67">
        <v>0.95513680081867869</v>
      </c>
      <c r="Z46" s="67">
        <v>0.92300000000000004</v>
      </c>
      <c r="AA46" s="70">
        <v>52</v>
      </c>
      <c r="AB46" s="71">
        <v>0.14689265536723164</v>
      </c>
      <c r="AC46" s="70">
        <v>130</v>
      </c>
      <c r="AD46" s="72">
        <v>0.96531222701499997</v>
      </c>
      <c r="AE46" s="65">
        <v>52</v>
      </c>
      <c r="AF46" s="69">
        <v>0.14689265536723164</v>
      </c>
      <c r="AG46" s="70">
        <v>378</v>
      </c>
      <c r="AH46" s="67">
        <f t="shared" si="0"/>
        <v>0.96161618090020418</v>
      </c>
      <c r="AI46" s="67">
        <f t="shared" si="2"/>
        <v>0.94962736016373572</v>
      </c>
      <c r="AJ46" s="67">
        <f t="shared" si="1"/>
        <v>0.95297307757856409</v>
      </c>
      <c r="AK46" s="73">
        <v>0.96</v>
      </c>
      <c r="AL46" s="74">
        <v>0.96499999999999997</v>
      </c>
      <c r="AM46" s="73">
        <v>0.97</v>
      </c>
      <c r="AN46" s="73">
        <v>0.97</v>
      </c>
    </row>
    <row r="47" spans="1:84" x14ac:dyDescent="0.25">
      <c r="A47" s="3" t="s">
        <v>112</v>
      </c>
      <c r="C47" s="1">
        <v>31</v>
      </c>
      <c r="D47" s="65">
        <v>0</v>
      </c>
      <c r="E47" s="97">
        <v>0</v>
      </c>
      <c r="F47" s="65">
        <v>0</v>
      </c>
      <c r="G47" s="68" t="s">
        <v>107</v>
      </c>
      <c r="H47" s="68" t="s">
        <v>107</v>
      </c>
      <c r="I47" s="68" t="s">
        <v>107</v>
      </c>
      <c r="J47" s="67" t="s">
        <v>107</v>
      </c>
      <c r="K47" s="67" t="s">
        <v>107</v>
      </c>
      <c r="L47" s="65">
        <v>12</v>
      </c>
      <c r="M47" s="71">
        <v>0.38709677419354838</v>
      </c>
      <c r="N47" s="65">
        <v>26</v>
      </c>
      <c r="O47" s="67">
        <v>0.90135159527712427</v>
      </c>
      <c r="P47" s="65">
        <v>12</v>
      </c>
      <c r="Q47" s="69">
        <v>0.38709677419354838</v>
      </c>
      <c r="R47" s="70">
        <v>26</v>
      </c>
      <c r="S47" s="65">
        <v>0</v>
      </c>
      <c r="T47" s="97">
        <v>0</v>
      </c>
      <c r="U47" s="65">
        <v>0</v>
      </c>
      <c r="V47" s="77"/>
      <c r="W47" s="77"/>
      <c r="X47" s="77"/>
      <c r="Y47" s="67"/>
      <c r="Z47" s="67"/>
      <c r="AA47" s="70"/>
      <c r="AB47" s="71"/>
      <c r="AC47" s="70"/>
      <c r="AD47" s="72"/>
      <c r="AE47" s="65"/>
      <c r="AF47" s="69"/>
      <c r="AG47" s="70">
        <v>0</v>
      </c>
      <c r="AH47" s="77" t="s">
        <v>107</v>
      </c>
      <c r="AI47" s="77" t="s">
        <v>107</v>
      </c>
      <c r="AJ47" s="77" t="s">
        <v>107</v>
      </c>
      <c r="AK47" s="73">
        <v>0.96</v>
      </c>
      <c r="AL47" s="74">
        <v>0.96499999999999997</v>
      </c>
      <c r="AM47" s="73">
        <v>0.97</v>
      </c>
      <c r="AN47" s="73">
        <v>0.97</v>
      </c>
    </row>
    <row r="48" spans="1:84" x14ac:dyDescent="0.25">
      <c r="A48" s="3" t="s">
        <v>113</v>
      </c>
      <c r="C48" s="1">
        <v>49</v>
      </c>
      <c r="D48" s="65">
        <v>0</v>
      </c>
      <c r="E48" s="97">
        <v>0</v>
      </c>
      <c r="F48" s="65">
        <v>0</v>
      </c>
      <c r="G48" s="68" t="s">
        <v>107</v>
      </c>
      <c r="H48" s="68" t="s">
        <v>107</v>
      </c>
      <c r="I48" s="68" t="s">
        <v>107</v>
      </c>
      <c r="J48" s="67" t="s">
        <v>107</v>
      </c>
      <c r="K48" s="67" t="s">
        <v>107</v>
      </c>
      <c r="L48" s="65">
        <v>9</v>
      </c>
      <c r="M48" s="71">
        <v>0.18367346938775511</v>
      </c>
      <c r="N48" s="65">
        <v>19</v>
      </c>
      <c r="O48" s="67">
        <v>0.97035648147702991</v>
      </c>
      <c r="P48" s="65">
        <v>9</v>
      </c>
      <c r="Q48" s="69">
        <v>0.18367346938775511</v>
      </c>
      <c r="R48" s="70">
        <v>19</v>
      </c>
      <c r="S48" s="65">
        <v>0</v>
      </c>
      <c r="T48" s="97">
        <v>0</v>
      </c>
      <c r="U48" s="65">
        <v>0</v>
      </c>
      <c r="V48" s="77"/>
      <c r="W48" s="77"/>
      <c r="X48" s="77"/>
      <c r="Y48" s="67"/>
      <c r="Z48" s="67"/>
      <c r="AA48" s="70"/>
      <c r="AB48" s="71"/>
      <c r="AC48" s="70"/>
      <c r="AD48" s="72"/>
      <c r="AE48" s="65"/>
      <c r="AF48" s="69"/>
      <c r="AG48" s="70">
        <v>0</v>
      </c>
      <c r="AH48" s="77" t="s">
        <v>107</v>
      </c>
      <c r="AI48" s="77" t="s">
        <v>107</v>
      </c>
      <c r="AJ48" s="77" t="s">
        <v>107</v>
      </c>
      <c r="AK48" s="73">
        <v>0.96</v>
      </c>
      <c r="AL48" s="74">
        <v>0.96499999999999997</v>
      </c>
      <c r="AM48" s="73">
        <v>0.97</v>
      </c>
      <c r="AN48" s="73">
        <v>0.97</v>
      </c>
    </row>
    <row r="49" spans="1:84" x14ac:dyDescent="0.25">
      <c r="A49" s="3" t="s">
        <v>114</v>
      </c>
      <c r="C49" s="1">
        <v>50</v>
      </c>
      <c r="D49" s="65">
        <v>0</v>
      </c>
      <c r="E49" s="97">
        <v>0</v>
      </c>
      <c r="F49" s="65">
        <v>0</v>
      </c>
      <c r="G49" s="68" t="s">
        <v>107</v>
      </c>
      <c r="H49" s="68" t="s">
        <v>107</v>
      </c>
      <c r="I49" s="68" t="s">
        <v>107</v>
      </c>
      <c r="J49" s="67" t="s">
        <v>107</v>
      </c>
      <c r="K49" s="67" t="s">
        <v>107</v>
      </c>
      <c r="L49" s="65">
        <v>2</v>
      </c>
      <c r="M49" s="55">
        <v>0.04</v>
      </c>
      <c r="N49" s="65">
        <v>5</v>
      </c>
      <c r="O49" s="68">
        <v>0.99707572967241487</v>
      </c>
      <c r="P49" s="65">
        <v>2</v>
      </c>
      <c r="Q49" s="76">
        <v>0.04</v>
      </c>
      <c r="R49" s="70">
        <v>5</v>
      </c>
      <c r="S49" s="65">
        <v>0</v>
      </c>
      <c r="T49" s="97">
        <v>0</v>
      </c>
      <c r="U49" s="65">
        <v>0</v>
      </c>
      <c r="V49" s="77"/>
      <c r="W49" s="77"/>
      <c r="X49" s="77"/>
      <c r="Y49" s="67"/>
      <c r="Z49" s="67"/>
      <c r="AA49" s="70"/>
      <c r="AB49" s="71"/>
      <c r="AC49" s="70"/>
      <c r="AD49" s="72"/>
      <c r="AE49" s="65"/>
      <c r="AF49" s="69"/>
      <c r="AG49" s="70">
        <v>0</v>
      </c>
      <c r="AH49" s="77" t="s">
        <v>107</v>
      </c>
      <c r="AI49" s="77" t="s">
        <v>107</v>
      </c>
      <c r="AJ49" s="77" t="s">
        <v>107</v>
      </c>
      <c r="AK49" s="73">
        <v>0.96</v>
      </c>
      <c r="AL49" s="74">
        <v>0.96499999999999997</v>
      </c>
      <c r="AM49" s="73">
        <v>0.97</v>
      </c>
      <c r="AN49" s="73">
        <v>0.97</v>
      </c>
    </row>
    <row r="50" spans="1:84" s="11" customFormat="1" x14ac:dyDescent="0.25">
      <c r="A50" s="3" t="s">
        <v>115</v>
      </c>
      <c r="B50"/>
      <c r="C50" s="1">
        <v>77</v>
      </c>
      <c r="D50" s="65">
        <v>1</v>
      </c>
      <c r="E50" s="97">
        <v>1.2987012987012988E-2</v>
      </c>
      <c r="F50" s="65">
        <v>3</v>
      </c>
      <c r="G50" s="77">
        <v>0.89688181818181822</v>
      </c>
      <c r="H50" s="77">
        <v>0.99476121251278737</v>
      </c>
      <c r="I50" s="77">
        <v>0.9394490784734687</v>
      </c>
      <c r="J50" s="67">
        <v>0.97083809267844745</v>
      </c>
      <c r="K50" s="67">
        <v>0.84778517562334399</v>
      </c>
      <c r="L50" s="65">
        <v>17</v>
      </c>
      <c r="M50" s="71">
        <v>0.22077922077922077</v>
      </c>
      <c r="N50" s="65">
        <v>34</v>
      </c>
      <c r="O50" s="67">
        <v>0.87615506916202468</v>
      </c>
      <c r="P50" s="65">
        <v>17</v>
      </c>
      <c r="Q50" s="69">
        <v>0.22077922077922077</v>
      </c>
      <c r="R50" s="70">
        <v>37</v>
      </c>
      <c r="S50" s="65">
        <v>1</v>
      </c>
      <c r="T50" s="97">
        <v>1.2987012987012988E-2</v>
      </c>
      <c r="U50" s="65">
        <v>0</v>
      </c>
      <c r="V50" s="77">
        <v>0.98008500000000009</v>
      </c>
      <c r="W50" s="77">
        <v>1</v>
      </c>
      <c r="X50" s="77">
        <v>1</v>
      </c>
      <c r="Y50" s="67">
        <v>0.97795247373961347</v>
      </c>
      <c r="Z50" s="67">
        <v>0.89645582806803004</v>
      </c>
      <c r="AA50" s="70"/>
      <c r="AB50" s="71"/>
      <c r="AC50" s="70"/>
      <c r="AD50" s="72"/>
      <c r="AE50" s="65"/>
      <c r="AF50" s="69"/>
      <c r="AG50" s="70">
        <v>0</v>
      </c>
      <c r="AH50" s="67">
        <f t="shared" ref="AH50" si="3">AVERAGE(G50:K50)</f>
        <v>0.92994307549397326</v>
      </c>
      <c r="AI50" s="67">
        <f t="shared" ref="AI50" si="4">AVERAGE(V50:Z50)</f>
        <v>0.97089866036152872</v>
      </c>
      <c r="AJ50" s="67">
        <f t="shared" ref="AJ50" si="5">(+AH50*F50+AI50*U50)/(F50+U50)</f>
        <v>0.92994307549397315</v>
      </c>
      <c r="AK50" s="73">
        <v>0.96</v>
      </c>
      <c r="AL50" s="74">
        <v>0.96499999999999997</v>
      </c>
      <c r="AM50" s="73">
        <v>0.97</v>
      </c>
      <c r="AN50" s="73">
        <v>0.97</v>
      </c>
      <c r="AO50" s="12"/>
      <c r="AP50" s="12"/>
      <c r="AQ50" s="12"/>
      <c r="AR50" s="12"/>
      <c r="AS50" s="12"/>
      <c r="AT50" s="12"/>
      <c r="AU50" s="12"/>
      <c r="AV50" s="12"/>
      <c r="AW50" s="12"/>
      <c r="AX50" s="12"/>
      <c r="AY50" s="12"/>
      <c r="AZ50" s="12"/>
      <c r="BA50" s="12"/>
      <c r="BB50" s="12"/>
      <c r="BC50" s="12"/>
      <c r="BD50" s="12"/>
      <c r="BE50" s="12"/>
      <c r="BF50" s="12"/>
      <c r="BG50" s="12"/>
      <c r="BH50" s="12"/>
      <c r="BI50" s="12"/>
      <c r="BJ50" s="12"/>
      <c r="BK50" s="12"/>
      <c r="BL50" s="12"/>
      <c r="BM50" s="12"/>
      <c r="BN50" s="12"/>
      <c r="BO50" s="12"/>
      <c r="BP50" s="12"/>
      <c r="BQ50" s="12"/>
      <c r="BR50" s="12"/>
      <c r="BS50" s="12"/>
      <c r="BT50" s="12"/>
      <c r="BU50" s="12"/>
      <c r="BV50" s="12"/>
      <c r="BW50" s="12"/>
      <c r="BX50" s="12"/>
      <c r="BY50" s="12"/>
      <c r="BZ50" s="12"/>
      <c r="CA50" s="12"/>
      <c r="CB50" s="12"/>
      <c r="CC50" s="12"/>
      <c r="CD50" s="12"/>
      <c r="CE50" s="12"/>
      <c r="CF50" s="12"/>
    </row>
    <row r="51" spans="1:84" s="11" customFormat="1" x14ac:dyDescent="0.25">
      <c r="A51" s="3" t="s">
        <v>116</v>
      </c>
      <c r="B51"/>
      <c r="C51" s="1">
        <v>34</v>
      </c>
      <c r="D51" s="65">
        <v>1</v>
      </c>
      <c r="E51" s="97">
        <v>2.9411764705882353E-2</v>
      </c>
      <c r="F51" s="65">
        <v>1</v>
      </c>
      <c r="G51" s="77">
        <v>0.99063636363636365</v>
      </c>
      <c r="H51" s="77">
        <v>1</v>
      </c>
      <c r="I51" s="77">
        <v>1</v>
      </c>
      <c r="J51" s="67">
        <v>1</v>
      </c>
      <c r="K51" s="67">
        <v>0.85610387058746484</v>
      </c>
      <c r="L51" s="65">
        <v>5</v>
      </c>
      <c r="M51" s="71">
        <v>0.14705882352941177</v>
      </c>
      <c r="N51" s="65">
        <v>10</v>
      </c>
      <c r="O51" s="67">
        <v>0.98377181987881457</v>
      </c>
      <c r="P51" s="65">
        <v>5</v>
      </c>
      <c r="Q51" s="69">
        <v>0.14705882352941177</v>
      </c>
      <c r="R51" s="70">
        <v>11</v>
      </c>
      <c r="S51" s="65">
        <v>0</v>
      </c>
      <c r="T51" s="97">
        <v>0</v>
      </c>
      <c r="U51" s="65">
        <v>0</v>
      </c>
      <c r="V51" s="77"/>
      <c r="W51" s="77"/>
      <c r="X51" s="77"/>
      <c r="Y51" s="67"/>
      <c r="Z51" s="67"/>
      <c r="AA51" s="70"/>
      <c r="AB51" s="71"/>
      <c r="AC51" s="70"/>
      <c r="AD51" s="72"/>
      <c r="AE51" s="65"/>
      <c r="AF51" s="69"/>
      <c r="AG51" s="70">
        <v>0</v>
      </c>
      <c r="AH51" s="77" t="s">
        <v>107</v>
      </c>
      <c r="AI51" s="77" t="s">
        <v>107</v>
      </c>
      <c r="AJ51" s="77" t="s">
        <v>107</v>
      </c>
      <c r="AK51" s="73">
        <v>0.96</v>
      </c>
      <c r="AL51" s="74">
        <v>0.96499999999999997</v>
      </c>
      <c r="AM51" s="73">
        <v>0.97</v>
      </c>
      <c r="AN51" s="73">
        <v>0.97</v>
      </c>
      <c r="AO51" s="12"/>
      <c r="AP51" s="12"/>
      <c r="AQ51" s="12"/>
      <c r="AR51" s="12"/>
      <c r="AS51" s="12"/>
      <c r="AT51" s="12"/>
      <c r="AU51" s="12"/>
      <c r="AV51" s="12"/>
      <c r="AW51" s="12"/>
      <c r="AX51" s="12"/>
      <c r="AY51" s="12"/>
      <c r="AZ51" s="12"/>
      <c r="BA51" s="12"/>
      <c r="BB51" s="12"/>
      <c r="BC51" s="12"/>
      <c r="BD51" s="12"/>
      <c r="BE51" s="12"/>
      <c r="BF51" s="12"/>
      <c r="BG51" s="12"/>
      <c r="BH51" s="12"/>
      <c r="BI51" s="12"/>
      <c r="BJ51" s="12"/>
      <c r="BK51" s="12"/>
      <c r="BL51" s="12"/>
      <c r="BM51" s="12"/>
      <c r="BN51" s="12"/>
      <c r="BO51" s="12"/>
      <c r="BP51" s="12"/>
      <c r="BQ51" s="12"/>
      <c r="BR51" s="12"/>
      <c r="BS51" s="12"/>
      <c r="BT51" s="12"/>
      <c r="BU51" s="12"/>
      <c r="BV51" s="12"/>
      <c r="BW51" s="12"/>
      <c r="BX51" s="12"/>
      <c r="BY51" s="12"/>
      <c r="BZ51" s="12"/>
      <c r="CA51" s="12"/>
      <c r="CB51" s="12"/>
      <c r="CC51" s="12"/>
      <c r="CD51" s="12"/>
      <c r="CE51" s="12"/>
      <c r="CF51" s="12"/>
    </row>
    <row r="52" spans="1:84" x14ac:dyDescent="0.25">
      <c r="A52" s="3" t="s">
        <v>155</v>
      </c>
      <c r="C52" s="1">
        <v>208</v>
      </c>
      <c r="D52" s="65">
        <v>0</v>
      </c>
      <c r="E52" s="97">
        <v>0</v>
      </c>
      <c r="F52" s="65">
        <v>0</v>
      </c>
      <c r="G52" s="68" t="s">
        <v>107</v>
      </c>
      <c r="H52" s="68" t="s">
        <v>107</v>
      </c>
      <c r="I52" s="68" t="s">
        <v>107</v>
      </c>
      <c r="J52" s="67" t="s">
        <v>107</v>
      </c>
      <c r="K52" s="67" t="s">
        <v>107</v>
      </c>
      <c r="L52" s="65">
        <v>5</v>
      </c>
      <c r="M52" s="55">
        <v>2.403846153846154E-2</v>
      </c>
      <c r="N52" s="65">
        <v>10</v>
      </c>
      <c r="O52" s="68">
        <v>0.787171535645945</v>
      </c>
      <c r="P52" s="65">
        <v>5</v>
      </c>
      <c r="Q52" s="76">
        <v>2.403846153846154E-2</v>
      </c>
      <c r="R52" s="70">
        <v>10</v>
      </c>
      <c r="S52" s="65">
        <v>0</v>
      </c>
      <c r="T52" s="97">
        <v>0</v>
      </c>
      <c r="U52" s="65">
        <v>0</v>
      </c>
      <c r="V52" s="77"/>
      <c r="W52" s="77"/>
      <c r="X52" s="77"/>
      <c r="Y52" s="67"/>
      <c r="Z52" s="67"/>
      <c r="AA52" s="70"/>
      <c r="AB52" s="71"/>
      <c r="AC52" s="70"/>
      <c r="AD52" s="72"/>
      <c r="AE52" s="65"/>
      <c r="AF52" s="69"/>
      <c r="AG52" s="70">
        <v>0</v>
      </c>
      <c r="AH52" s="77" t="s">
        <v>107</v>
      </c>
      <c r="AI52" s="77" t="s">
        <v>107</v>
      </c>
      <c r="AJ52" s="77" t="s">
        <v>107</v>
      </c>
      <c r="AK52" s="73">
        <v>0.96</v>
      </c>
      <c r="AL52" s="74">
        <v>0.96499999999999997</v>
      </c>
      <c r="AM52" s="73">
        <v>0.97</v>
      </c>
      <c r="AN52" s="73">
        <v>0.97</v>
      </c>
    </row>
    <row r="53" spans="1:84" x14ac:dyDescent="0.25">
      <c r="A53" s="3" t="s">
        <v>118</v>
      </c>
      <c r="C53" s="1">
        <v>167</v>
      </c>
      <c r="D53" s="65">
        <v>0</v>
      </c>
      <c r="E53" s="97">
        <v>0</v>
      </c>
      <c r="F53" s="65">
        <v>0</v>
      </c>
      <c r="G53" s="68" t="s">
        <v>107</v>
      </c>
      <c r="H53" s="68" t="s">
        <v>107</v>
      </c>
      <c r="I53" s="68" t="s">
        <v>107</v>
      </c>
      <c r="J53" s="67" t="s">
        <v>107</v>
      </c>
      <c r="K53" s="67" t="s">
        <v>107</v>
      </c>
      <c r="L53" s="65">
        <v>4</v>
      </c>
      <c r="M53" s="55">
        <v>2.3952095808383235E-2</v>
      </c>
      <c r="N53" s="65">
        <v>8</v>
      </c>
      <c r="O53" s="68">
        <v>0.95481227963358295</v>
      </c>
      <c r="P53" s="65">
        <v>4</v>
      </c>
      <c r="Q53" s="76">
        <v>2.3952095808383235E-2</v>
      </c>
      <c r="R53" s="70">
        <v>8</v>
      </c>
      <c r="S53" s="65">
        <v>0</v>
      </c>
      <c r="T53" s="97">
        <v>0</v>
      </c>
      <c r="U53" s="65">
        <v>0</v>
      </c>
      <c r="V53" s="77"/>
      <c r="W53" s="77"/>
      <c r="X53" s="77"/>
      <c r="Y53" s="67"/>
      <c r="Z53" s="67"/>
      <c r="AA53" s="70"/>
      <c r="AB53" s="71"/>
      <c r="AC53" s="70"/>
      <c r="AD53" s="72"/>
      <c r="AE53" s="65"/>
      <c r="AF53" s="69"/>
      <c r="AG53" s="70">
        <v>0</v>
      </c>
      <c r="AH53" s="77" t="s">
        <v>107</v>
      </c>
      <c r="AI53" s="77" t="s">
        <v>107</v>
      </c>
      <c r="AJ53" s="77" t="s">
        <v>107</v>
      </c>
      <c r="AK53" s="73">
        <v>0.96</v>
      </c>
      <c r="AL53" s="74">
        <v>0.96499999999999997</v>
      </c>
      <c r="AM53" s="73">
        <v>0.97</v>
      </c>
      <c r="AN53" s="73">
        <v>0.97</v>
      </c>
    </row>
    <row r="54" spans="1:84" x14ac:dyDescent="0.25">
      <c r="A54" s="3" t="s">
        <v>119</v>
      </c>
      <c r="C54" s="1">
        <v>90</v>
      </c>
      <c r="D54" s="65">
        <v>0</v>
      </c>
      <c r="E54" s="97">
        <v>0</v>
      </c>
      <c r="F54" s="65">
        <v>0</v>
      </c>
      <c r="G54" s="68" t="s">
        <v>107</v>
      </c>
      <c r="H54" s="68" t="s">
        <v>107</v>
      </c>
      <c r="I54" s="68" t="s">
        <v>107</v>
      </c>
      <c r="J54" s="67" t="s">
        <v>107</v>
      </c>
      <c r="K54" s="67" t="s">
        <v>107</v>
      </c>
      <c r="L54" s="65">
        <v>1</v>
      </c>
      <c r="M54" s="55">
        <v>1.1111111111111112E-2</v>
      </c>
      <c r="N54" s="65">
        <v>2</v>
      </c>
      <c r="O54" s="68">
        <v>1</v>
      </c>
      <c r="P54" s="65">
        <v>1</v>
      </c>
      <c r="Q54" s="76">
        <v>1.1111111111111112E-2</v>
      </c>
      <c r="R54" s="70">
        <v>2</v>
      </c>
      <c r="S54" s="65">
        <v>0</v>
      </c>
      <c r="T54" s="97">
        <v>0</v>
      </c>
      <c r="U54" s="65">
        <v>0</v>
      </c>
      <c r="V54" s="77"/>
      <c r="W54" s="77"/>
      <c r="X54" s="77"/>
      <c r="Y54" s="67"/>
      <c r="Z54" s="67"/>
      <c r="AA54" s="70"/>
      <c r="AB54" s="71"/>
      <c r="AC54" s="70"/>
      <c r="AD54" s="72"/>
      <c r="AE54" s="65"/>
      <c r="AF54" s="69"/>
      <c r="AG54" s="70">
        <v>0</v>
      </c>
      <c r="AH54" s="77" t="s">
        <v>107</v>
      </c>
      <c r="AI54" s="77" t="s">
        <v>107</v>
      </c>
      <c r="AJ54" s="77" t="s">
        <v>107</v>
      </c>
      <c r="AK54" s="73">
        <v>0.96</v>
      </c>
      <c r="AL54" s="74">
        <v>0.96499999999999997</v>
      </c>
      <c r="AM54" s="73">
        <v>0.97</v>
      </c>
      <c r="AN54" s="73">
        <v>0.97</v>
      </c>
    </row>
    <row r="55" spans="1:84" x14ac:dyDescent="0.25">
      <c r="A55" s="3" t="s">
        <v>120</v>
      </c>
      <c r="C55" s="1">
        <v>119</v>
      </c>
      <c r="D55" s="65">
        <v>0</v>
      </c>
      <c r="E55" s="97">
        <v>0</v>
      </c>
      <c r="F55" s="65">
        <v>0</v>
      </c>
      <c r="G55" s="68" t="s">
        <v>107</v>
      </c>
      <c r="H55" s="68" t="s">
        <v>107</v>
      </c>
      <c r="I55" s="68" t="s">
        <v>107</v>
      </c>
      <c r="J55" s="67" t="s">
        <v>107</v>
      </c>
      <c r="K55" s="67" t="s">
        <v>107</v>
      </c>
      <c r="L55" s="68" t="s">
        <v>107</v>
      </c>
      <c r="M55" s="75" t="s">
        <v>107</v>
      </c>
      <c r="N55" s="68"/>
      <c r="O55" s="68" t="s">
        <v>107</v>
      </c>
      <c r="P55" s="65"/>
      <c r="Q55" s="76"/>
      <c r="R55" s="70"/>
      <c r="S55" s="65">
        <v>0</v>
      </c>
      <c r="T55" s="97">
        <v>0</v>
      </c>
      <c r="U55" s="65">
        <v>0</v>
      </c>
      <c r="V55" s="77"/>
      <c r="W55" s="77"/>
      <c r="X55" s="77"/>
      <c r="Y55" s="67"/>
      <c r="Z55" s="67"/>
      <c r="AA55" s="70"/>
      <c r="AB55" s="71"/>
      <c r="AC55" s="70"/>
      <c r="AD55" s="72"/>
      <c r="AE55" s="65"/>
      <c r="AF55" s="69"/>
      <c r="AG55" s="70">
        <v>0</v>
      </c>
      <c r="AH55" s="77" t="s">
        <v>107</v>
      </c>
      <c r="AI55" s="77" t="s">
        <v>107</v>
      </c>
      <c r="AJ55" s="77" t="s">
        <v>107</v>
      </c>
      <c r="AK55" s="73">
        <v>0.96</v>
      </c>
      <c r="AL55" s="74">
        <v>0.96499999999999997</v>
      </c>
      <c r="AM55" s="73">
        <v>0.97</v>
      </c>
      <c r="AN55" s="73">
        <v>0.97</v>
      </c>
    </row>
    <row r="56" spans="1:84" x14ac:dyDescent="0.25">
      <c r="A56" s="3" t="s">
        <v>121</v>
      </c>
      <c r="C56" s="1">
        <v>290</v>
      </c>
      <c r="D56" s="65">
        <v>0</v>
      </c>
      <c r="E56" s="97">
        <v>0</v>
      </c>
      <c r="F56" s="65">
        <v>0</v>
      </c>
      <c r="G56" s="68" t="s">
        <v>107</v>
      </c>
      <c r="H56" s="68" t="s">
        <v>107</v>
      </c>
      <c r="I56" s="68" t="s">
        <v>107</v>
      </c>
      <c r="J56" s="67" t="s">
        <v>107</v>
      </c>
      <c r="K56" s="67" t="s">
        <v>107</v>
      </c>
      <c r="L56" s="68" t="s">
        <v>107</v>
      </c>
      <c r="M56" s="75" t="s">
        <v>107</v>
      </c>
      <c r="N56" s="68"/>
      <c r="O56" s="68" t="s">
        <v>107</v>
      </c>
      <c r="P56" s="65"/>
      <c r="Q56" s="76"/>
      <c r="R56" s="70"/>
      <c r="S56" s="65">
        <v>0</v>
      </c>
      <c r="T56" s="97">
        <v>0</v>
      </c>
      <c r="U56" s="65">
        <v>0</v>
      </c>
      <c r="V56" s="77"/>
      <c r="W56" s="77"/>
      <c r="X56" s="77"/>
      <c r="Y56" s="67"/>
      <c r="Z56" s="67"/>
      <c r="AA56" s="70"/>
      <c r="AB56" s="71"/>
      <c r="AC56" s="70"/>
      <c r="AD56" s="72"/>
      <c r="AE56" s="65"/>
      <c r="AF56" s="69"/>
      <c r="AG56" s="70">
        <v>0</v>
      </c>
      <c r="AH56" s="77" t="s">
        <v>107</v>
      </c>
      <c r="AI56" s="77" t="s">
        <v>107</v>
      </c>
      <c r="AJ56" s="77" t="s">
        <v>107</v>
      </c>
      <c r="AK56" s="73">
        <v>0.96</v>
      </c>
      <c r="AL56" s="74">
        <v>0.96499999999999997</v>
      </c>
      <c r="AM56" s="73">
        <v>0.97</v>
      </c>
      <c r="AN56" s="73">
        <v>0.97</v>
      </c>
    </row>
    <row r="57" spans="1:84" x14ac:dyDescent="0.25">
      <c r="A57" s="3" t="s">
        <v>122</v>
      </c>
      <c r="C57" s="1">
        <v>257</v>
      </c>
      <c r="D57" s="65">
        <v>0</v>
      </c>
      <c r="E57" s="97">
        <v>0</v>
      </c>
      <c r="F57" s="65">
        <v>0</v>
      </c>
      <c r="G57" s="68" t="s">
        <v>107</v>
      </c>
      <c r="H57" s="68" t="s">
        <v>107</v>
      </c>
      <c r="I57" s="68" t="s">
        <v>107</v>
      </c>
      <c r="J57" s="67" t="s">
        <v>107</v>
      </c>
      <c r="K57" s="67" t="s">
        <v>107</v>
      </c>
      <c r="L57" s="65">
        <v>2</v>
      </c>
      <c r="M57" s="55">
        <v>7.7821011673151752E-3</v>
      </c>
      <c r="N57" s="65">
        <v>5</v>
      </c>
      <c r="O57" s="68">
        <v>0.93779082259054625</v>
      </c>
      <c r="P57" s="65">
        <v>2</v>
      </c>
      <c r="Q57" s="76">
        <v>7.7821011673151752E-3</v>
      </c>
      <c r="R57" s="70">
        <v>5</v>
      </c>
      <c r="S57" s="65">
        <v>0</v>
      </c>
      <c r="T57" s="97">
        <v>0</v>
      </c>
      <c r="U57" s="65">
        <v>0</v>
      </c>
      <c r="V57" s="77"/>
      <c r="W57" s="77"/>
      <c r="X57" s="77"/>
      <c r="Y57" s="67"/>
      <c r="Z57" s="67"/>
      <c r="AA57" s="70"/>
      <c r="AB57" s="71"/>
      <c r="AC57" s="70"/>
      <c r="AD57" s="72"/>
      <c r="AE57" s="65"/>
      <c r="AF57" s="69"/>
      <c r="AG57" s="70">
        <v>0</v>
      </c>
      <c r="AH57" s="77" t="s">
        <v>107</v>
      </c>
      <c r="AI57" s="77" t="s">
        <v>107</v>
      </c>
      <c r="AJ57" s="77" t="s">
        <v>107</v>
      </c>
      <c r="AK57" s="73">
        <v>0.96</v>
      </c>
      <c r="AL57" s="74">
        <v>0.96499999999999997</v>
      </c>
      <c r="AM57" s="73">
        <v>0.97</v>
      </c>
      <c r="AN57" s="73">
        <v>0.97</v>
      </c>
    </row>
    <row r="58" spans="1:84" x14ac:dyDescent="0.25">
      <c r="A58" s="3" t="s">
        <v>123</v>
      </c>
      <c r="C58" s="1">
        <v>33</v>
      </c>
      <c r="D58" s="65">
        <v>0</v>
      </c>
      <c r="E58" s="97">
        <v>0</v>
      </c>
      <c r="F58" s="65">
        <v>0</v>
      </c>
      <c r="G58" s="68" t="s">
        <v>107</v>
      </c>
      <c r="H58" s="68" t="s">
        <v>107</v>
      </c>
      <c r="I58" s="68" t="s">
        <v>107</v>
      </c>
      <c r="J58" s="67" t="s">
        <v>107</v>
      </c>
      <c r="K58" s="67" t="s">
        <v>107</v>
      </c>
      <c r="L58" s="68" t="s">
        <v>107</v>
      </c>
      <c r="M58" s="75" t="s">
        <v>107</v>
      </c>
      <c r="N58" s="68"/>
      <c r="O58" s="68" t="s">
        <v>107</v>
      </c>
      <c r="P58" s="65"/>
      <c r="Q58" s="76"/>
      <c r="R58" s="70"/>
      <c r="S58" s="65">
        <v>0</v>
      </c>
      <c r="T58" s="97">
        <v>0</v>
      </c>
      <c r="U58" s="65">
        <v>0</v>
      </c>
      <c r="V58" s="77"/>
      <c r="W58" s="77"/>
      <c r="X58" s="77"/>
      <c r="Y58" s="67"/>
      <c r="Z58" s="67"/>
      <c r="AA58" s="70"/>
      <c r="AB58" s="71"/>
      <c r="AC58" s="70"/>
      <c r="AD58" s="72"/>
      <c r="AE58" s="65"/>
      <c r="AF58" s="69"/>
      <c r="AG58" s="70">
        <v>0</v>
      </c>
      <c r="AH58" s="77" t="s">
        <v>107</v>
      </c>
      <c r="AI58" s="77" t="s">
        <v>107</v>
      </c>
      <c r="AJ58" s="77" t="s">
        <v>107</v>
      </c>
      <c r="AK58" s="73">
        <v>0.96</v>
      </c>
      <c r="AL58" s="74">
        <v>0.96499999999999997</v>
      </c>
      <c r="AM58" s="73">
        <v>0.97</v>
      </c>
      <c r="AN58" s="73">
        <v>0.97</v>
      </c>
    </row>
    <row r="59" spans="1:84" x14ac:dyDescent="0.25">
      <c r="A59" s="3" t="s">
        <v>124</v>
      </c>
      <c r="C59" s="1">
        <v>77</v>
      </c>
      <c r="D59" s="65">
        <v>0</v>
      </c>
      <c r="E59" s="97">
        <v>0</v>
      </c>
      <c r="F59" s="65">
        <v>0</v>
      </c>
      <c r="G59" s="68" t="s">
        <v>107</v>
      </c>
      <c r="H59" s="68" t="s">
        <v>107</v>
      </c>
      <c r="I59" s="68" t="s">
        <v>107</v>
      </c>
      <c r="J59" s="67" t="s">
        <v>107</v>
      </c>
      <c r="K59" s="67" t="s">
        <v>107</v>
      </c>
      <c r="L59" s="65">
        <v>2</v>
      </c>
      <c r="M59" s="55">
        <v>2.5974025974025976E-2</v>
      </c>
      <c r="N59" s="65">
        <v>5</v>
      </c>
      <c r="O59" s="68">
        <v>0.97079803047194346</v>
      </c>
      <c r="P59" s="65">
        <v>2</v>
      </c>
      <c r="Q59" s="76">
        <v>2.5974025974025976E-2</v>
      </c>
      <c r="R59" s="70">
        <v>5</v>
      </c>
      <c r="S59" s="65">
        <v>0</v>
      </c>
      <c r="T59" s="97">
        <v>0</v>
      </c>
      <c r="U59" s="65">
        <v>0</v>
      </c>
      <c r="V59" s="77"/>
      <c r="W59" s="77"/>
      <c r="X59" s="77"/>
      <c r="Y59" s="67"/>
      <c r="Z59" s="67"/>
      <c r="AA59" s="70"/>
      <c r="AB59" s="71"/>
      <c r="AC59" s="70"/>
      <c r="AD59" s="72"/>
      <c r="AE59" s="65"/>
      <c r="AF59" s="69"/>
      <c r="AG59" s="70">
        <v>0</v>
      </c>
      <c r="AH59" s="77" t="s">
        <v>107</v>
      </c>
      <c r="AI59" s="77" t="s">
        <v>107</v>
      </c>
      <c r="AJ59" s="77" t="s">
        <v>107</v>
      </c>
      <c r="AK59" s="73">
        <v>0.96</v>
      </c>
      <c r="AL59" s="74">
        <v>0.96499999999999997</v>
      </c>
      <c r="AM59" s="73">
        <v>0.97</v>
      </c>
      <c r="AN59" s="73">
        <v>0.97</v>
      </c>
    </row>
    <row r="60" spans="1:84" x14ac:dyDescent="0.25">
      <c r="A60" s="3" t="s">
        <v>125</v>
      </c>
      <c r="C60" s="1">
        <v>270</v>
      </c>
      <c r="D60" s="65">
        <v>0</v>
      </c>
      <c r="E60" s="97">
        <v>0</v>
      </c>
      <c r="F60" s="65">
        <v>0</v>
      </c>
      <c r="G60" s="68" t="s">
        <v>107</v>
      </c>
      <c r="H60" s="68" t="s">
        <v>107</v>
      </c>
      <c r="I60" s="68" t="s">
        <v>107</v>
      </c>
      <c r="J60" s="67" t="s">
        <v>107</v>
      </c>
      <c r="K60" s="67" t="s">
        <v>107</v>
      </c>
      <c r="L60" s="65">
        <v>6</v>
      </c>
      <c r="M60" s="55">
        <v>2.2222222222222223E-2</v>
      </c>
      <c r="N60" s="65">
        <v>12</v>
      </c>
      <c r="O60" s="68">
        <v>0.91433410706977691</v>
      </c>
      <c r="P60" s="65">
        <v>6</v>
      </c>
      <c r="Q60" s="76">
        <v>2.2222222222222223E-2</v>
      </c>
      <c r="R60" s="70">
        <v>12</v>
      </c>
      <c r="S60" s="65">
        <v>0</v>
      </c>
      <c r="T60" s="97">
        <v>0</v>
      </c>
      <c r="U60" s="65">
        <v>0</v>
      </c>
      <c r="V60" s="77"/>
      <c r="W60" s="77"/>
      <c r="X60" s="77"/>
      <c r="Y60" s="67"/>
      <c r="Z60" s="67"/>
      <c r="AA60" s="70"/>
      <c r="AB60" s="71"/>
      <c r="AC60" s="70"/>
      <c r="AD60" s="72"/>
      <c r="AE60" s="65"/>
      <c r="AF60" s="69"/>
      <c r="AG60" s="70">
        <v>0</v>
      </c>
      <c r="AH60" s="77" t="s">
        <v>107</v>
      </c>
      <c r="AI60" s="77" t="s">
        <v>107</v>
      </c>
      <c r="AJ60" s="77" t="s">
        <v>107</v>
      </c>
      <c r="AK60" s="73">
        <v>0.96</v>
      </c>
      <c r="AL60" s="74">
        <v>0.96499999999999997</v>
      </c>
      <c r="AM60" s="73">
        <v>0.97</v>
      </c>
      <c r="AN60" s="73">
        <v>0.97</v>
      </c>
    </row>
    <row r="61" spans="1:84" x14ac:dyDescent="0.25">
      <c r="A61" s="3" t="s">
        <v>126</v>
      </c>
      <c r="C61" s="1">
        <v>216</v>
      </c>
      <c r="D61" s="65">
        <v>0</v>
      </c>
      <c r="E61" s="97">
        <v>0</v>
      </c>
      <c r="F61" s="65">
        <v>0</v>
      </c>
      <c r="G61" s="68" t="s">
        <v>107</v>
      </c>
      <c r="H61" s="68" t="s">
        <v>107</v>
      </c>
      <c r="I61" s="68" t="s">
        <v>107</v>
      </c>
      <c r="J61" s="67" t="s">
        <v>107</v>
      </c>
      <c r="K61" s="67" t="s">
        <v>107</v>
      </c>
      <c r="L61" s="65">
        <v>1</v>
      </c>
      <c r="M61" s="55">
        <v>4.6296296296296294E-3</v>
      </c>
      <c r="N61" s="65">
        <v>2</v>
      </c>
      <c r="O61" s="68">
        <v>0.89624290208717006</v>
      </c>
      <c r="P61" s="65">
        <v>1</v>
      </c>
      <c r="Q61" s="76">
        <v>4.6296296296296294E-3</v>
      </c>
      <c r="R61" s="70">
        <v>2</v>
      </c>
      <c r="S61" s="65">
        <v>0</v>
      </c>
      <c r="T61" s="97">
        <v>0</v>
      </c>
      <c r="U61" s="65">
        <v>0</v>
      </c>
      <c r="V61" s="77"/>
      <c r="W61" s="77"/>
      <c r="X61" s="77"/>
      <c r="Y61" s="67"/>
      <c r="Z61" s="67"/>
      <c r="AA61" s="70"/>
      <c r="AB61" s="71"/>
      <c r="AC61" s="70"/>
      <c r="AD61" s="72"/>
      <c r="AE61" s="65"/>
      <c r="AF61" s="69"/>
      <c r="AG61" s="70">
        <v>0</v>
      </c>
      <c r="AH61" s="77" t="s">
        <v>107</v>
      </c>
      <c r="AI61" s="77" t="s">
        <v>107</v>
      </c>
      <c r="AJ61" s="77" t="s">
        <v>107</v>
      </c>
      <c r="AK61" s="73">
        <v>0.96</v>
      </c>
      <c r="AL61" s="74">
        <v>0.96499999999999997</v>
      </c>
      <c r="AM61" s="73">
        <v>0.97</v>
      </c>
      <c r="AN61" s="73">
        <v>0.97</v>
      </c>
    </row>
    <row r="62" spans="1:84" x14ac:dyDescent="0.25">
      <c r="A62" s="3" t="s">
        <v>128</v>
      </c>
      <c r="C62" s="1">
        <v>65</v>
      </c>
      <c r="D62" s="65">
        <v>0</v>
      </c>
      <c r="E62" s="97">
        <v>0</v>
      </c>
      <c r="F62" s="65">
        <v>0</v>
      </c>
      <c r="G62" s="68" t="s">
        <v>107</v>
      </c>
      <c r="H62" s="68" t="s">
        <v>107</v>
      </c>
      <c r="I62" s="68" t="s">
        <v>107</v>
      </c>
      <c r="J62" s="67" t="s">
        <v>107</v>
      </c>
      <c r="K62" s="67" t="s">
        <v>107</v>
      </c>
      <c r="L62" s="65">
        <v>4</v>
      </c>
      <c r="M62" s="55">
        <v>6.1538461538461542E-2</v>
      </c>
      <c r="N62" s="65">
        <v>9</v>
      </c>
      <c r="O62" s="68">
        <v>0.82576133980852284</v>
      </c>
      <c r="P62" s="65">
        <v>4</v>
      </c>
      <c r="Q62" s="76">
        <v>6.1538461538461542E-2</v>
      </c>
      <c r="R62" s="70">
        <v>9</v>
      </c>
      <c r="S62" s="65">
        <v>0</v>
      </c>
      <c r="T62" s="97">
        <v>0</v>
      </c>
      <c r="U62" s="65">
        <v>0</v>
      </c>
      <c r="V62" s="77"/>
      <c r="W62" s="77"/>
      <c r="X62" s="77"/>
      <c r="Y62" s="67"/>
      <c r="Z62" s="67"/>
      <c r="AA62" s="70"/>
      <c r="AB62" s="71"/>
      <c r="AC62" s="70"/>
      <c r="AD62" s="72"/>
      <c r="AE62" s="65"/>
      <c r="AF62" s="69"/>
      <c r="AG62" s="70">
        <v>0</v>
      </c>
      <c r="AH62" s="77" t="s">
        <v>107</v>
      </c>
      <c r="AI62" s="77" t="s">
        <v>107</v>
      </c>
      <c r="AJ62" s="77" t="s">
        <v>107</v>
      </c>
      <c r="AK62" s="73">
        <v>0.96</v>
      </c>
      <c r="AL62" s="74">
        <v>0.96499999999999997</v>
      </c>
      <c r="AM62" s="73">
        <v>0.97</v>
      </c>
      <c r="AN62" s="73">
        <v>0.97</v>
      </c>
    </row>
    <row r="63" spans="1:84" x14ac:dyDescent="0.25">
      <c r="A63" s="3" t="s">
        <v>129</v>
      </c>
      <c r="C63" s="1">
        <v>95</v>
      </c>
      <c r="D63" s="65">
        <v>0</v>
      </c>
      <c r="E63" s="97">
        <v>0</v>
      </c>
      <c r="F63" s="65">
        <v>0</v>
      </c>
      <c r="G63" s="68" t="s">
        <v>107</v>
      </c>
      <c r="H63" s="68" t="s">
        <v>107</v>
      </c>
      <c r="I63" s="68" t="s">
        <v>107</v>
      </c>
      <c r="J63" s="67" t="s">
        <v>107</v>
      </c>
      <c r="K63" s="67" t="s">
        <v>107</v>
      </c>
      <c r="L63" s="68" t="s">
        <v>107</v>
      </c>
      <c r="M63" s="68" t="s">
        <v>107</v>
      </c>
      <c r="N63" s="68"/>
      <c r="O63" s="68" t="s">
        <v>107</v>
      </c>
      <c r="P63" s="65"/>
      <c r="Q63" s="76"/>
      <c r="R63" s="70"/>
      <c r="S63" s="65">
        <v>0</v>
      </c>
      <c r="T63" s="97">
        <v>0</v>
      </c>
      <c r="U63" s="65">
        <v>0</v>
      </c>
      <c r="V63" s="77"/>
      <c r="W63" s="77"/>
      <c r="X63" s="77"/>
      <c r="Y63" s="67"/>
      <c r="Z63" s="67"/>
      <c r="AA63" s="70"/>
      <c r="AB63" s="71"/>
      <c r="AC63" s="70"/>
      <c r="AD63" s="72"/>
      <c r="AE63" s="65"/>
      <c r="AF63" s="69"/>
      <c r="AG63" s="70">
        <v>0</v>
      </c>
      <c r="AH63" s="77" t="s">
        <v>107</v>
      </c>
      <c r="AI63" s="77" t="s">
        <v>107</v>
      </c>
      <c r="AJ63" s="77" t="s">
        <v>107</v>
      </c>
      <c r="AK63" s="73">
        <v>0.96</v>
      </c>
      <c r="AL63" s="74">
        <v>0.96499999999999997</v>
      </c>
      <c r="AM63" s="73">
        <v>0.97</v>
      </c>
      <c r="AN63" s="73">
        <v>0.97</v>
      </c>
    </row>
    <row r="64" spans="1:84" s="12" customFormat="1" x14ac:dyDescent="0.25">
      <c r="P64" s="39"/>
      <c r="V64" s="15"/>
      <c r="W64" s="15"/>
      <c r="X64" s="15"/>
      <c r="Y64" s="15"/>
      <c r="Z64" s="15"/>
      <c r="AA64" s="15"/>
      <c r="AB64" s="15"/>
      <c r="AC64" s="15"/>
      <c r="AD64" s="15"/>
      <c r="AE64" s="37"/>
      <c r="AF64" s="15"/>
      <c r="AG64" s="15"/>
      <c r="AH64" s="15"/>
      <c r="AI64" s="15"/>
      <c r="AJ64" s="15"/>
      <c r="AK64" s="15"/>
      <c r="AL64" s="15"/>
      <c r="AM64" s="15"/>
    </row>
    <row r="65" spans="1:1" x14ac:dyDescent="0.25">
      <c r="A65" s="32" t="s">
        <v>130</v>
      </c>
    </row>
    <row r="66" spans="1:1" x14ac:dyDescent="0.25">
      <c r="A66" s="32" t="s">
        <v>131</v>
      </c>
    </row>
  </sheetData>
  <mergeCells count="11">
    <mergeCell ref="AH6:AN6"/>
    <mergeCell ref="C1:AM1"/>
    <mergeCell ref="A6:A7"/>
    <mergeCell ref="C6:C7"/>
    <mergeCell ref="D6:K6"/>
    <mergeCell ref="L6:O6"/>
    <mergeCell ref="P6:R6"/>
    <mergeCell ref="S6:Z6"/>
    <mergeCell ref="AA6:AD6"/>
    <mergeCell ref="AE6:AG6"/>
    <mergeCell ref="A3:AN3"/>
  </mergeCells>
  <pageMargins left="0.70866141732283472" right="0.70866141732283472" top="0.74803149606299213" bottom="0.74803149606299213" header="0.31496062992125984" footer="0.31496062992125984"/>
  <pageSetup paperSize="9" scale="52" orientation="portrait" r:id="rId1"/>
  <headerFooter>
    <oddFooter>&amp;LAnnexe A4 - DRG 2020 &amp;RPage &amp;P/&amp;N</oddFooter>
  </headerFooter>
  <drawing r:id="rId2"/>
  <legacyDrawing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C72"/>
  <sheetViews>
    <sheetView showGridLines="0" zoomScale="85" zoomScaleNormal="85" workbookViewId="0">
      <pane xSplit="2" ySplit="7" topLeftCell="L56" activePane="bottomRight" state="frozen"/>
      <selection pane="topRight" activeCell="H10" sqref="H10"/>
      <selection pane="bottomLeft" activeCell="H10" sqref="H10"/>
      <selection pane="bottomRight" activeCell="G60" sqref="G60"/>
    </sheetView>
  </sheetViews>
  <sheetFormatPr baseColWidth="10" defaultColWidth="11.42578125" defaultRowHeight="15" x14ac:dyDescent="0.25"/>
  <cols>
    <col min="1" max="1" width="36.140625" style="8" customWidth="1"/>
    <col min="2" max="2" width="7.28515625" customWidth="1"/>
    <col min="3" max="3" width="13.140625" customWidth="1"/>
    <col min="4" max="5" width="11.85546875" customWidth="1"/>
    <col min="6" max="11" width="9.140625" style="8" customWidth="1"/>
    <col min="12" max="12" width="11.42578125" style="8" customWidth="1"/>
    <col min="13" max="13" width="12.5703125" style="8" customWidth="1"/>
    <col min="14" max="18" width="9.140625" style="8" customWidth="1"/>
    <col min="19" max="24" width="12" style="8" customWidth="1"/>
    <col min="25" max="26" width="10.42578125" style="8" hidden="1" customWidth="1"/>
    <col min="27" max="27" width="10.42578125" style="8" customWidth="1"/>
    <col min="28" max="16384" width="11.42578125" style="8"/>
  </cols>
  <sheetData>
    <row r="1" spans="1:29" customFormat="1" ht="68.25" customHeight="1" x14ac:dyDescent="0.3">
      <c r="A1" s="47" t="str">
        <f>+'Histo-objectifs élévatique'!A1</f>
        <v>DRG 2021
Novembre 2020</v>
      </c>
      <c r="C1" s="44"/>
      <c r="D1" s="44"/>
      <c r="E1" s="44"/>
      <c r="F1" s="44"/>
      <c r="G1" s="44"/>
      <c r="H1" s="44"/>
      <c r="I1" s="44"/>
      <c r="J1" s="44"/>
      <c r="K1" s="44"/>
      <c r="L1" s="44"/>
      <c r="M1" s="44"/>
      <c r="N1" s="44"/>
      <c r="O1" s="44"/>
      <c r="P1" s="44"/>
      <c r="Q1" s="44"/>
      <c r="R1" s="44"/>
      <c r="S1" s="44"/>
      <c r="T1" s="44"/>
      <c r="U1" s="44"/>
      <c r="V1" s="44"/>
      <c r="W1" s="44"/>
      <c r="X1" s="44"/>
      <c r="Y1" s="44"/>
      <c r="Z1" s="44"/>
      <c r="AA1" s="44"/>
      <c r="AB1" s="12"/>
      <c r="AC1" s="12"/>
    </row>
    <row r="2" spans="1:29" customFormat="1" ht="23.25" x14ac:dyDescent="0.35">
      <c r="A2" s="148" t="s">
        <v>156</v>
      </c>
      <c r="B2" s="148"/>
      <c r="C2" s="148"/>
      <c r="D2" s="148"/>
      <c r="E2" s="148"/>
      <c r="F2" s="148"/>
      <c r="G2" s="148"/>
      <c r="H2" s="148"/>
      <c r="I2" s="148"/>
      <c r="J2" s="148"/>
      <c r="K2" s="148"/>
      <c r="L2" s="148"/>
      <c r="M2" s="148"/>
      <c r="N2" s="148"/>
      <c r="O2" s="148"/>
      <c r="P2" s="148"/>
      <c r="Q2" s="148"/>
      <c r="R2" s="148"/>
      <c r="S2" s="148"/>
      <c r="T2" s="148"/>
      <c r="U2" s="148"/>
      <c r="V2" s="148"/>
      <c r="W2" s="148"/>
      <c r="X2" s="148"/>
      <c r="Y2" s="148"/>
      <c r="Z2" s="148"/>
      <c r="AA2" s="148"/>
      <c r="AB2" s="148"/>
      <c r="AC2" s="148"/>
    </row>
    <row r="3" spans="1:29" customFormat="1" ht="18.75" x14ac:dyDescent="0.3">
      <c r="A3" s="29"/>
      <c r="C3" s="44"/>
      <c r="D3" s="44"/>
      <c r="E3" s="44"/>
      <c r="F3" s="44"/>
      <c r="G3" s="44"/>
      <c r="H3" s="44"/>
      <c r="I3" s="44"/>
      <c r="J3" s="44"/>
      <c r="K3" s="44"/>
      <c r="L3" s="44"/>
      <c r="M3" s="44"/>
      <c r="N3" s="44"/>
      <c r="O3" s="44"/>
      <c r="P3" s="44"/>
      <c r="Q3" s="44"/>
      <c r="R3" s="44"/>
      <c r="S3" s="44"/>
      <c r="T3" s="44"/>
      <c r="U3" s="44"/>
      <c r="V3" s="44"/>
      <c r="W3" s="44"/>
      <c r="X3" s="44"/>
      <c r="Y3" s="44"/>
      <c r="Z3" s="44"/>
      <c r="AA3" s="44"/>
      <c r="AB3" s="12"/>
      <c r="AC3" s="12"/>
    </row>
    <row r="4" spans="1:29" customFormat="1" x14ac:dyDescent="0.25">
      <c r="A4" s="27"/>
      <c r="AA4" s="12"/>
      <c r="AB4" s="12"/>
      <c r="AC4" s="12"/>
    </row>
    <row r="5" spans="1:29" customFormat="1" x14ac:dyDescent="0.25">
      <c r="C5" s="149"/>
      <c r="D5" s="149"/>
      <c r="E5" s="149"/>
      <c r="F5" s="149"/>
      <c r="G5" s="149"/>
      <c r="H5" s="149"/>
      <c r="I5" s="149"/>
      <c r="J5" s="45"/>
      <c r="K5" s="45"/>
      <c r="AA5" s="12"/>
      <c r="AB5" s="12"/>
      <c r="AC5" s="12"/>
    </row>
    <row r="6" spans="1:29" ht="30.75" customHeight="1" x14ac:dyDescent="0.25">
      <c r="D6" s="150" t="s">
        <v>157</v>
      </c>
      <c r="E6" s="151"/>
      <c r="F6" s="151"/>
      <c r="G6" s="151"/>
      <c r="H6" s="151"/>
      <c r="I6" s="151"/>
      <c r="J6" s="151"/>
      <c r="K6" s="152"/>
      <c r="L6" s="150" t="s">
        <v>158</v>
      </c>
      <c r="M6" s="151"/>
      <c r="N6" s="151"/>
      <c r="O6" s="151"/>
      <c r="P6" s="151"/>
      <c r="Q6" s="151"/>
      <c r="R6" s="152"/>
      <c r="S6" s="153" t="s">
        <v>159</v>
      </c>
      <c r="T6" s="154"/>
      <c r="U6" s="154"/>
      <c r="V6" s="154"/>
      <c r="W6" s="154"/>
      <c r="X6" s="154"/>
      <c r="Y6" s="154"/>
      <c r="Z6" s="154"/>
      <c r="AA6" s="154"/>
      <c r="AB6" s="154"/>
      <c r="AC6" s="154"/>
    </row>
    <row r="7" spans="1:29" s="24" customFormat="1" ht="89.25" customHeight="1" x14ac:dyDescent="0.25">
      <c r="A7" s="79" t="s">
        <v>61</v>
      </c>
      <c r="B7"/>
      <c r="C7" s="61" t="s">
        <v>62</v>
      </c>
      <c r="D7" s="61" t="s">
        <v>63</v>
      </c>
      <c r="E7" s="61" t="s">
        <v>64</v>
      </c>
      <c r="F7" s="64" t="s">
        <v>160</v>
      </c>
      <c r="G7" s="64">
        <v>2015</v>
      </c>
      <c r="H7" s="64">
        <v>2016</v>
      </c>
      <c r="I7" s="64">
        <v>2017</v>
      </c>
      <c r="J7" s="64">
        <v>2018</v>
      </c>
      <c r="K7" s="64">
        <v>2019</v>
      </c>
      <c r="L7" s="64" t="s">
        <v>63</v>
      </c>
      <c r="M7" s="64" t="s">
        <v>64</v>
      </c>
      <c r="N7" s="64" t="s">
        <v>161</v>
      </c>
      <c r="O7" s="64" t="s">
        <v>162</v>
      </c>
      <c r="P7" s="64" t="s">
        <v>163</v>
      </c>
      <c r="Q7" s="64" t="s">
        <v>164</v>
      </c>
      <c r="R7" s="64" t="s">
        <v>165</v>
      </c>
      <c r="S7" s="64" t="s">
        <v>166</v>
      </c>
      <c r="T7" s="64" t="s">
        <v>167</v>
      </c>
      <c r="U7" s="64" t="s">
        <v>168</v>
      </c>
      <c r="V7" s="64" t="s">
        <v>169</v>
      </c>
      <c r="W7" s="64" t="s">
        <v>170</v>
      </c>
      <c r="X7" s="64" t="s">
        <v>171</v>
      </c>
      <c r="Y7" s="80" t="s">
        <v>66</v>
      </c>
      <c r="Z7" s="80" t="s">
        <v>67</v>
      </c>
      <c r="AA7" s="80" t="s">
        <v>68</v>
      </c>
      <c r="AB7" s="80" t="s">
        <v>172</v>
      </c>
      <c r="AC7" s="80" t="s">
        <v>173</v>
      </c>
    </row>
    <row r="8" spans="1:29" x14ac:dyDescent="0.25">
      <c r="A8" s="3" t="s">
        <v>148</v>
      </c>
      <c r="C8" s="6">
        <v>1</v>
      </c>
      <c r="D8" s="87">
        <v>1</v>
      </c>
      <c r="E8" s="88">
        <v>1</v>
      </c>
      <c r="F8" s="87">
        <v>52</v>
      </c>
      <c r="G8" s="89" t="s">
        <v>174</v>
      </c>
      <c r="H8" s="89" t="s">
        <v>174</v>
      </c>
      <c r="I8" s="89" t="s">
        <v>174</v>
      </c>
      <c r="J8" s="89"/>
      <c r="K8" s="89"/>
      <c r="L8" s="90">
        <v>1</v>
      </c>
      <c r="M8" s="88">
        <v>1</v>
      </c>
      <c r="N8" s="91">
        <v>7.62</v>
      </c>
      <c r="O8" s="91">
        <v>7.61</v>
      </c>
      <c r="P8" s="91">
        <v>7.33</v>
      </c>
      <c r="Q8" s="91">
        <v>7.4</v>
      </c>
      <c r="R8" s="91">
        <v>7.89</v>
      </c>
      <c r="S8" s="92" t="s">
        <v>107</v>
      </c>
      <c r="T8" s="92" t="s">
        <v>107</v>
      </c>
      <c r="U8" s="92" t="s">
        <v>107</v>
      </c>
      <c r="V8" s="93"/>
      <c r="W8" s="93"/>
      <c r="X8" s="92"/>
      <c r="Y8" s="94">
        <v>0.87</v>
      </c>
      <c r="Z8" s="94">
        <v>0.88</v>
      </c>
      <c r="AA8" s="94">
        <v>0.89</v>
      </c>
      <c r="AB8" s="94">
        <v>0.97299999999999998</v>
      </c>
      <c r="AC8" s="95">
        <v>8</v>
      </c>
    </row>
    <row r="9" spans="1:29" ht="15" customHeight="1" x14ac:dyDescent="0.25">
      <c r="A9" s="3" t="s">
        <v>71</v>
      </c>
      <c r="C9" s="6">
        <v>1</v>
      </c>
      <c r="D9" s="87">
        <v>1</v>
      </c>
      <c r="E9" s="88">
        <v>1</v>
      </c>
      <c r="F9" s="87">
        <v>226</v>
      </c>
      <c r="G9" s="89">
        <v>0.99635833333333335</v>
      </c>
      <c r="H9" s="89">
        <v>0.99396666666666667</v>
      </c>
      <c r="I9" s="89">
        <v>0.99239008633030767</v>
      </c>
      <c r="J9" s="89"/>
      <c r="K9" s="89">
        <v>0.99566181182861324</v>
      </c>
      <c r="L9" s="90">
        <v>1</v>
      </c>
      <c r="M9" s="88">
        <v>1</v>
      </c>
      <c r="N9" s="91">
        <v>7.27</v>
      </c>
      <c r="O9" s="91">
        <v>7.53</v>
      </c>
      <c r="P9" s="91">
        <v>7.41</v>
      </c>
      <c r="Q9" s="91">
        <v>7.61</v>
      </c>
      <c r="R9" s="91">
        <v>8.51</v>
      </c>
      <c r="S9" s="93">
        <v>0.86167916666666666</v>
      </c>
      <c r="T9" s="93">
        <v>0.87348333333333339</v>
      </c>
      <c r="U9" s="93">
        <v>0.86669504316515389</v>
      </c>
      <c r="V9" s="93"/>
      <c r="W9" s="93">
        <f t="shared" ref="W9:W51" si="0">K9/2+R9/10/2</f>
        <v>0.92333090591430667</v>
      </c>
      <c r="X9" s="92"/>
      <c r="Y9" s="94">
        <v>0.87</v>
      </c>
      <c r="Z9" s="94">
        <v>0.88</v>
      </c>
      <c r="AA9" s="94">
        <v>0.89</v>
      </c>
      <c r="AB9" s="94">
        <v>0.97299999999999998</v>
      </c>
      <c r="AC9" s="95">
        <v>8</v>
      </c>
    </row>
    <row r="10" spans="1:29" x14ac:dyDescent="0.25">
      <c r="A10" s="3" t="s">
        <v>72</v>
      </c>
      <c r="C10" s="6">
        <v>1</v>
      </c>
      <c r="D10" s="87">
        <v>1</v>
      </c>
      <c r="E10" s="88">
        <v>1</v>
      </c>
      <c r="F10" s="87">
        <v>38</v>
      </c>
      <c r="G10" s="89">
        <v>0.99693333333333323</v>
      </c>
      <c r="H10" s="89">
        <v>0.99323333333333341</v>
      </c>
      <c r="I10" s="89">
        <v>0.99699501774575994</v>
      </c>
      <c r="J10" s="89">
        <v>0.99807440439860029</v>
      </c>
      <c r="K10" s="89">
        <v>0.99915405273437496</v>
      </c>
      <c r="L10" s="90">
        <v>1</v>
      </c>
      <c r="M10" s="88">
        <v>1</v>
      </c>
      <c r="N10" s="91">
        <v>7.24</v>
      </c>
      <c r="O10" s="91">
        <v>6.9</v>
      </c>
      <c r="P10" s="91">
        <v>7.46</v>
      </c>
      <c r="Q10" s="91">
        <v>7.7</v>
      </c>
      <c r="R10" s="91">
        <v>8.33</v>
      </c>
      <c r="S10" s="93">
        <v>0.8604666666666666</v>
      </c>
      <c r="T10" s="93">
        <v>0.84161666666666668</v>
      </c>
      <c r="U10" s="93">
        <v>0.87149750887288002</v>
      </c>
      <c r="V10" s="93">
        <f t="shared" ref="V10:V51" si="1">J10/2+Q10/10/2</f>
        <v>0.88403720219930015</v>
      </c>
      <c r="W10" s="93">
        <f t="shared" si="0"/>
        <v>0.91607702636718746</v>
      </c>
      <c r="X10" s="93">
        <f>AVERAGE(V10:W10)</f>
        <v>0.90005711428324386</v>
      </c>
      <c r="Y10" s="94">
        <v>0.87</v>
      </c>
      <c r="Z10" s="94">
        <v>0.88</v>
      </c>
      <c r="AA10" s="94">
        <v>0.89</v>
      </c>
      <c r="AB10" s="94">
        <v>0.97299999999999998</v>
      </c>
      <c r="AC10" s="95">
        <v>8</v>
      </c>
    </row>
    <row r="11" spans="1:29" x14ac:dyDescent="0.25">
      <c r="A11" s="3" t="s">
        <v>73</v>
      </c>
      <c r="C11" s="6">
        <v>1</v>
      </c>
      <c r="D11" s="87">
        <v>1</v>
      </c>
      <c r="E11" s="88">
        <v>1</v>
      </c>
      <c r="F11" s="87">
        <v>108</v>
      </c>
      <c r="G11" s="89">
        <v>0.99769166666666675</v>
      </c>
      <c r="H11" s="89">
        <v>0.99555833333333332</v>
      </c>
      <c r="I11" s="89">
        <v>0.99557082480059733</v>
      </c>
      <c r="J11" s="89">
        <v>0.99777092615763352</v>
      </c>
      <c r="K11" s="89">
        <v>0.99671727498372387</v>
      </c>
      <c r="L11" s="90">
        <v>1</v>
      </c>
      <c r="M11" s="88">
        <v>1</v>
      </c>
      <c r="N11" s="91">
        <v>7.77</v>
      </c>
      <c r="O11" s="91">
        <v>7.39</v>
      </c>
      <c r="P11" s="91">
        <v>7.55</v>
      </c>
      <c r="Q11" s="91">
        <v>7.55</v>
      </c>
      <c r="R11" s="91">
        <v>7.93</v>
      </c>
      <c r="S11" s="93">
        <v>0.88734583333333328</v>
      </c>
      <c r="T11" s="93">
        <v>0.8672791666666666</v>
      </c>
      <c r="U11" s="93">
        <v>0.87528541240029867</v>
      </c>
      <c r="V11" s="93">
        <f t="shared" si="1"/>
        <v>0.87638546307881682</v>
      </c>
      <c r="W11" s="93">
        <f t="shared" si="0"/>
        <v>0.8948586374918619</v>
      </c>
      <c r="X11" s="93">
        <f t="shared" ref="X11:X51" si="2">AVERAGE(V11:W11)</f>
        <v>0.88562205028533936</v>
      </c>
      <c r="Y11" s="94">
        <v>0.87</v>
      </c>
      <c r="Z11" s="94">
        <v>0.88</v>
      </c>
      <c r="AA11" s="94">
        <v>0.89</v>
      </c>
      <c r="AB11" s="94">
        <v>0.97299999999999998</v>
      </c>
      <c r="AC11" s="95">
        <v>8</v>
      </c>
    </row>
    <row r="12" spans="1:29" x14ac:dyDescent="0.25">
      <c r="A12" s="3" t="s">
        <v>74</v>
      </c>
      <c r="C12" s="6">
        <v>1</v>
      </c>
      <c r="D12" s="87">
        <v>1</v>
      </c>
      <c r="E12" s="88">
        <v>1</v>
      </c>
      <c r="F12" s="87">
        <v>19</v>
      </c>
      <c r="G12" s="89">
        <v>0.99575833333333341</v>
      </c>
      <c r="H12" s="89">
        <v>0.98360000000000003</v>
      </c>
      <c r="I12" s="89">
        <v>0.97104988040924078</v>
      </c>
      <c r="J12" s="89">
        <v>0.99698673884073896</v>
      </c>
      <c r="K12" s="89">
        <v>0.99862317403157552</v>
      </c>
      <c r="L12" s="90">
        <v>1</v>
      </c>
      <c r="M12" s="88">
        <v>1</v>
      </c>
      <c r="N12" s="91">
        <v>7.74</v>
      </c>
      <c r="O12" s="91">
        <v>7.88</v>
      </c>
      <c r="P12" s="91">
        <v>7.37</v>
      </c>
      <c r="Q12" s="91">
        <v>7.6</v>
      </c>
      <c r="R12" s="91">
        <v>8.27</v>
      </c>
      <c r="S12" s="93">
        <v>0.88487916666666666</v>
      </c>
      <c r="T12" s="93">
        <v>0.88580000000000003</v>
      </c>
      <c r="U12" s="93">
        <v>0.85402494020462039</v>
      </c>
      <c r="V12" s="93">
        <f t="shared" si="1"/>
        <v>0.87849336942036949</v>
      </c>
      <c r="W12" s="93">
        <f t="shared" si="0"/>
        <v>0.9128115870157878</v>
      </c>
      <c r="X12" s="93">
        <f t="shared" si="2"/>
        <v>0.89565247821807858</v>
      </c>
      <c r="Y12" s="94">
        <v>0.87</v>
      </c>
      <c r="Z12" s="94">
        <v>0.88</v>
      </c>
      <c r="AA12" s="94">
        <v>0.89</v>
      </c>
      <c r="AB12" s="94">
        <v>0.97299999999999998</v>
      </c>
      <c r="AC12" s="95">
        <v>8</v>
      </c>
    </row>
    <row r="13" spans="1:29" x14ac:dyDescent="0.25">
      <c r="A13" s="3" t="s">
        <v>149</v>
      </c>
      <c r="C13" s="6">
        <v>1</v>
      </c>
      <c r="D13" s="87">
        <v>1</v>
      </c>
      <c r="E13" s="88">
        <v>1</v>
      </c>
      <c r="F13" s="87">
        <v>172</v>
      </c>
      <c r="G13" s="89">
        <v>0.99559166666666676</v>
      </c>
      <c r="H13" s="89">
        <v>0.9965750000000001</v>
      </c>
      <c r="I13" s="89">
        <v>0.98558367488384235</v>
      </c>
      <c r="J13" s="89">
        <v>0.99736237843831399</v>
      </c>
      <c r="K13" s="89">
        <v>0.99696477890014601</v>
      </c>
      <c r="L13" s="90">
        <v>1</v>
      </c>
      <c r="M13" s="88">
        <v>1</v>
      </c>
      <c r="N13" s="91">
        <v>7.03</v>
      </c>
      <c r="O13" s="91">
        <v>7.28</v>
      </c>
      <c r="P13" s="91">
        <v>7.05</v>
      </c>
      <c r="Q13" s="91">
        <v>7.27</v>
      </c>
      <c r="R13" s="91">
        <v>7.93</v>
      </c>
      <c r="S13" s="93">
        <v>0.84929583333333336</v>
      </c>
      <c r="T13" s="93">
        <v>0.8622875000000001</v>
      </c>
      <c r="U13" s="93">
        <v>0.84529183744192116</v>
      </c>
      <c r="V13" s="93">
        <f t="shared" si="1"/>
        <v>0.86218118921915698</v>
      </c>
      <c r="W13" s="93">
        <f t="shared" si="0"/>
        <v>0.89498238945007302</v>
      </c>
      <c r="X13" s="93">
        <f t="shared" si="2"/>
        <v>0.87858178933461506</v>
      </c>
      <c r="Y13" s="94">
        <v>0.87</v>
      </c>
      <c r="Z13" s="94">
        <v>0.88</v>
      </c>
      <c r="AA13" s="94">
        <v>0.89</v>
      </c>
      <c r="AB13" s="94">
        <v>0.97299999999999998</v>
      </c>
      <c r="AC13" s="95">
        <v>8</v>
      </c>
    </row>
    <row r="14" spans="1:29" x14ac:dyDescent="0.25">
      <c r="A14" s="3" t="s">
        <v>76</v>
      </c>
      <c r="C14" s="6">
        <v>1</v>
      </c>
      <c r="D14" s="87">
        <v>1</v>
      </c>
      <c r="E14" s="88">
        <v>1</v>
      </c>
      <c r="F14" s="87">
        <v>98</v>
      </c>
      <c r="G14" s="89">
        <v>0.99411666666666687</v>
      </c>
      <c r="H14" s="89">
        <v>0.99270833333333341</v>
      </c>
      <c r="I14" s="89">
        <v>0.98597914365397565</v>
      </c>
      <c r="J14" s="89">
        <v>0.9946937878926595</v>
      </c>
      <c r="K14" s="89">
        <v>0.99550242106119802</v>
      </c>
      <c r="L14" s="90">
        <v>1</v>
      </c>
      <c r="M14" s="88">
        <v>1</v>
      </c>
      <c r="N14" s="91">
        <v>7.14</v>
      </c>
      <c r="O14" s="91">
        <v>7.25</v>
      </c>
      <c r="P14" s="91">
        <v>7.2</v>
      </c>
      <c r="Q14" s="91">
        <v>7.56</v>
      </c>
      <c r="R14" s="91">
        <v>8.18</v>
      </c>
      <c r="S14" s="93">
        <v>0.85405833333333336</v>
      </c>
      <c r="T14" s="93">
        <v>0.8588541666666667</v>
      </c>
      <c r="U14" s="93">
        <v>0.85298957182698776</v>
      </c>
      <c r="V14" s="93">
        <f t="shared" si="1"/>
        <v>0.87534689394632981</v>
      </c>
      <c r="W14" s="93">
        <f t="shared" si="0"/>
        <v>0.90675121053059904</v>
      </c>
      <c r="X14" s="93">
        <f t="shared" si="2"/>
        <v>0.89104905223846442</v>
      </c>
      <c r="Y14" s="94">
        <v>0.87</v>
      </c>
      <c r="Z14" s="94">
        <v>0.88</v>
      </c>
      <c r="AA14" s="94">
        <v>0.89</v>
      </c>
      <c r="AB14" s="94">
        <v>0.97299999999999998</v>
      </c>
      <c r="AC14" s="95">
        <v>8</v>
      </c>
    </row>
    <row r="15" spans="1:29" x14ac:dyDescent="0.25">
      <c r="A15" s="3" t="s">
        <v>77</v>
      </c>
      <c r="C15" s="6">
        <v>1</v>
      </c>
      <c r="D15" s="87">
        <v>1</v>
      </c>
      <c r="E15" s="88">
        <v>1</v>
      </c>
      <c r="F15" s="87">
        <v>18</v>
      </c>
      <c r="G15" s="89">
        <v>0.99728333333333341</v>
      </c>
      <c r="H15" s="89">
        <v>0.99951666666666672</v>
      </c>
      <c r="I15" s="89">
        <v>0.99704309359921339</v>
      </c>
      <c r="J15" s="89">
        <v>0.99466622034708663</v>
      </c>
      <c r="K15" s="89">
        <v>0.99723950703938802</v>
      </c>
      <c r="L15" s="90">
        <v>1</v>
      </c>
      <c r="M15" s="88">
        <v>1</v>
      </c>
      <c r="N15" s="91">
        <v>6.72</v>
      </c>
      <c r="O15" s="91">
        <v>6.77</v>
      </c>
      <c r="P15" s="91">
        <v>7.25</v>
      </c>
      <c r="Q15" s="91">
        <v>7.73</v>
      </c>
      <c r="R15" s="91">
        <v>8.26</v>
      </c>
      <c r="S15" s="93">
        <v>0.83464166666666673</v>
      </c>
      <c r="T15" s="93">
        <v>0.83825833333333333</v>
      </c>
      <c r="U15" s="93">
        <v>0.86102154679960674</v>
      </c>
      <c r="V15" s="93">
        <f t="shared" si="1"/>
        <v>0.88383311017354327</v>
      </c>
      <c r="W15" s="93">
        <f t="shared" si="0"/>
        <v>0.91161975351969393</v>
      </c>
      <c r="X15" s="93">
        <f t="shared" si="2"/>
        <v>0.8977264318466186</v>
      </c>
      <c r="Y15" s="94">
        <v>0.87</v>
      </c>
      <c r="Z15" s="94">
        <v>0.88</v>
      </c>
      <c r="AA15" s="94">
        <v>0.89</v>
      </c>
      <c r="AB15" s="94">
        <v>0.97299999999999998</v>
      </c>
      <c r="AC15" s="95">
        <v>8</v>
      </c>
    </row>
    <row r="16" spans="1:29" x14ac:dyDescent="0.25">
      <c r="A16" s="3" t="s">
        <v>78</v>
      </c>
      <c r="C16" s="6">
        <v>1</v>
      </c>
      <c r="D16" s="87">
        <v>1</v>
      </c>
      <c r="E16" s="88">
        <v>1</v>
      </c>
      <c r="F16" s="87">
        <v>61</v>
      </c>
      <c r="G16" s="89">
        <v>0.99970000000000014</v>
      </c>
      <c r="H16" s="89">
        <v>0.99182499999999996</v>
      </c>
      <c r="I16" s="89">
        <v>0.99367211145559953</v>
      </c>
      <c r="J16" s="89">
        <v>0.99748000462849928</v>
      </c>
      <c r="K16" s="89">
        <v>0.99982632319132492</v>
      </c>
      <c r="L16" s="90">
        <v>1</v>
      </c>
      <c r="M16" s="88">
        <v>1</v>
      </c>
      <c r="N16" s="91">
        <v>7.55</v>
      </c>
      <c r="O16" s="91">
        <v>7.13</v>
      </c>
      <c r="P16" s="91">
        <v>7.67</v>
      </c>
      <c r="Q16" s="91">
        <v>7.92</v>
      </c>
      <c r="R16" s="91">
        <v>8.57</v>
      </c>
      <c r="S16" s="93">
        <v>0.87735000000000007</v>
      </c>
      <c r="T16" s="93">
        <v>0.85241250000000002</v>
      </c>
      <c r="U16" s="93">
        <v>0.88033605572779972</v>
      </c>
      <c r="V16" s="93">
        <f t="shared" si="1"/>
        <v>0.89474000231424966</v>
      </c>
      <c r="W16" s="93">
        <f t="shared" si="0"/>
        <v>0.92841316159566245</v>
      </c>
      <c r="X16" s="93">
        <f t="shared" si="2"/>
        <v>0.91157658195495606</v>
      </c>
      <c r="Y16" s="94">
        <v>0.87</v>
      </c>
      <c r="Z16" s="94">
        <v>0.88</v>
      </c>
      <c r="AA16" s="94">
        <v>0.89</v>
      </c>
      <c r="AB16" s="94">
        <v>0.97299999999999998</v>
      </c>
      <c r="AC16" s="95">
        <v>8</v>
      </c>
    </row>
    <row r="17" spans="1:29" x14ac:dyDescent="0.25">
      <c r="A17" s="3" t="s">
        <v>79</v>
      </c>
      <c r="C17" s="6">
        <v>1</v>
      </c>
      <c r="D17" s="87">
        <v>1</v>
      </c>
      <c r="E17" s="88">
        <v>1</v>
      </c>
      <c r="F17" s="87">
        <v>12</v>
      </c>
      <c r="G17" s="89">
        <v>0.99124166666666669</v>
      </c>
      <c r="H17" s="89">
        <v>0.99472499999999997</v>
      </c>
      <c r="I17" s="89">
        <v>0.99183023476600651</v>
      </c>
      <c r="J17" s="89">
        <v>0.99902786254882814</v>
      </c>
      <c r="K17" s="89">
        <v>0.99970638275146484</v>
      </c>
      <c r="L17" s="90">
        <v>1</v>
      </c>
      <c r="M17" s="88">
        <v>1</v>
      </c>
      <c r="N17" s="91">
        <v>7.5</v>
      </c>
      <c r="O17" s="91">
        <v>7.43</v>
      </c>
      <c r="P17" s="91">
        <v>7.5</v>
      </c>
      <c r="Q17" s="91">
        <v>7.37</v>
      </c>
      <c r="R17" s="91">
        <v>7.81</v>
      </c>
      <c r="S17" s="93">
        <v>0.8706208333333334</v>
      </c>
      <c r="T17" s="93">
        <v>0.86886249999999998</v>
      </c>
      <c r="U17" s="93">
        <v>0.8709151173830032</v>
      </c>
      <c r="V17" s="93">
        <f t="shared" si="1"/>
        <v>0.86801393127441406</v>
      </c>
      <c r="W17" s="93">
        <f t="shared" si="0"/>
        <v>0.89035319137573232</v>
      </c>
      <c r="X17" s="93">
        <f t="shared" si="2"/>
        <v>0.87918356132507314</v>
      </c>
      <c r="Y17" s="94">
        <v>0.87</v>
      </c>
      <c r="Z17" s="94">
        <v>0.88</v>
      </c>
      <c r="AA17" s="94">
        <v>0.89</v>
      </c>
      <c r="AB17" s="94">
        <v>0.97299999999999998</v>
      </c>
      <c r="AC17" s="95">
        <v>8</v>
      </c>
    </row>
    <row r="18" spans="1:29" x14ac:dyDescent="0.25">
      <c r="A18" s="34" t="s">
        <v>80</v>
      </c>
      <c r="C18" s="6">
        <v>1</v>
      </c>
      <c r="D18" s="87">
        <v>1</v>
      </c>
      <c r="E18" s="88">
        <v>1</v>
      </c>
      <c r="F18" s="87">
        <v>16</v>
      </c>
      <c r="G18" s="89">
        <v>0.99984166666666663</v>
      </c>
      <c r="H18" s="89">
        <v>0.99812500000000004</v>
      </c>
      <c r="I18" s="89">
        <v>0.96599375889831107</v>
      </c>
      <c r="J18" s="89">
        <v>0.99915569305419927</v>
      </c>
      <c r="K18" s="89">
        <v>0.99156567255655925</v>
      </c>
      <c r="L18" s="90">
        <v>1</v>
      </c>
      <c r="M18" s="88">
        <v>1</v>
      </c>
      <c r="N18" s="91">
        <v>7.59</v>
      </c>
      <c r="O18" s="91">
        <v>7.42</v>
      </c>
      <c r="P18" s="91">
        <v>7.3</v>
      </c>
      <c r="Q18" s="91">
        <v>7.73</v>
      </c>
      <c r="R18" s="91">
        <v>8.59</v>
      </c>
      <c r="S18" s="93">
        <v>0.87942083333333332</v>
      </c>
      <c r="T18" s="93">
        <v>0.87006249999999996</v>
      </c>
      <c r="U18" s="93">
        <v>0.84799687944915547</v>
      </c>
      <c r="V18" s="93">
        <f t="shared" si="1"/>
        <v>0.88607784652709964</v>
      </c>
      <c r="W18" s="93">
        <f t="shared" si="0"/>
        <v>0.92528283627827967</v>
      </c>
      <c r="X18" s="93">
        <f t="shared" si="2"/>
        <v>0.90568034140268971</v>
      </c>
      <c r="Y18" s="94">
        <v>0.87</v>
      </c>
      <c r="Z18" s="94">
        <v>0.88</v>
      </c>
      <c r="AA18" s="94">
        <v>0.89</v>
      </c>
      <c r="AB18" s="94">
        <v>0.97299999999999998</v>
      </c>
      <c r="AC18" s="95">
        <v>8</v>
      </c>
    </row>
    <row r="19" spans="1:29" x14ac:dyDescent="0.25">
      <c r="A19" s="3" t="s">
        <v>81</v>
      </c>
      <c r="C19" s="6">
        <v>1</v>
      </c>
      <c r="D19" s="87">
        <v>1</v>
      </c>
      <c r="E19" s="88">
        <v>1</v>
      </c>
      <c r="F19" s="87">
        <v>30</v>
      </c>
      <c r="G19" s="89">
        <v>0.9954833333333335</v>
      </c>
      <c r="H19" s="89">
        <v>0.98944166666666666</v>
      </c>
      <c r="I19" s="89">
        <v>0.95895958680841653</v>
      </c>
      <c r="J19" s="89">
        <v>0.99359894434611007</v>
      </c>
      <c r="K19" s="89">
        <v>0.99533601125081372</v>
      </c>
      <c r="L19" s="90">
        <v>1</v>
      </c>
      <c r="M19" s="88">
        <v>1</v>
      </c>
      <c r="N19" s="91">
        <v>7.59</v>
      </c>
      <c r="O19" s="91">
        <v>7.36</v>
      </c>
      <c r="P19" s="91">
        <v>7.26</v>
      </c>
      <c r="Q19" s="91">
        <v>7.25</v>
      </c>
      <c r="R19" s="91">
        <v>8.01</v>
      </c>
      <c r="S19" s="93">
        <v>0.8772416666666667</v>
      </c>
      <c r="T19" s="93">
        <v>0.86272083333333338</v>
      </c>
      <c r="U19" s="93">
        <v>0.84247979340420831</v>
      </c>
      <c r="V19" s="93">
        <f t="shared" si="1"/>
        <v>0.85929947217305502</v>
      </c>
      <c r="W19" s="93">
        <f t="shared" si="0"/>
        <v>0.89816800562540688</v>
      </c>
      <c r="X19" s="93">
        <f t="shared" si="2"/>
        <v>0.8787337388992309</v>
      </c>
      <c r="Y19" s="94">
        <v>0.87</v>
      </c>
      <c r="Z19" s="94">
        <v>0.88</v>
      </c>
      <c r="AA19" s="94">
        <v>0.89</v>
      </c>
      <c r="AB19" s="94">
        <v>0.97299999999999998</v>
      </c>
      <c r="AC19" s="95">
        <v>8</v>
      </c>
    </row>
    <row r="20" spans="1:29" x14ac:dyDescent="0.25">
      <c r="A20" s="3" t="s">
        <v>82</v>
      </c>
      <c r="C20" s="6">
        <v>1</v>
      </c>
      <c r="D20" s="87">
        <v>1</v>
      </c>
      <c r="E20" s="88">
        <v>1</v>
      </c>
      <c r="F20" s="87">
        <v>182</v>
      </c>
      <c r="G20" s="89">
        <v>0.97734166666666678</v>
      </c>
      <c r="H20" s="89">
        <v>0.98950833333333332</v>
      </c>
      <c r="I20" s="89">
        <v>0.9743664994451734</v>
      </c>
      <c r="J20" s="89">
        <v>0.98379500071207682</v>
      </c>
      <c r="K20" s="89">
        <v>0.9979814720153809</v>
      </c>
      <c r="L20" s="90">
        <v>1</v>
      </c>
      <c r="M20" s="88">
        <v>1</v>
      </c>
      <c r="N20" s="91">
        <v>7.58</v>
      </c>
      <c r="O20" s="91">
        <v>7.37</v>
      </c>
      <c r="P20" s="91">
        <v>7.32</v>
      </c>
      <c r="Q20" s="91">
        <v>7.48</v>
      </c>
      <c r="R20" s="91">
        <v>8.18</v>
      </c>
      <c r="S20" s="93">
        <v>0.86767083333333339</v>
      </c>
      <c r="T20" s="93">
        <v>0.86325416666666666</v>
      </c>
      <c r="U20" s="93">
        <v>0.85318324972258663</v>
      </c>
      <c r="V20" s="93">
        <f t="shared" si="1"/>
        <v>0.86589750035603841</v>
      </c>
      <c r="W20" s="93">
        <f t="shared" si="0"/>
        <v>0.90799073600769042</v>
      </c>
      <c r="X20" s="93">
        <f t="shared" si="2"/>
        <v>0.88694411818186447</v>
      </c>
      <c r="Y20" s="94">
        <v>0.87</v>
      </c>
      <c r="Z20" s="94">
        <v>0.88</v>
      </c>
      <c r="AA20" s="94">
        <v>0.89</v>
      </c>
      <c r="AB20" s="94">
        <v>0.97299999999999998</v>
      </c>
      <c r="AC20" s="95">
        <v>8</v>
      </c>
    </row>
    <row r="21" spans="1:29" x14ac:dyDescent="0.25">
      <c r="A21" s="3" t="s">
        <v>150</v>
      </c>
      <c r="C21" s="6">
        <v>1</v>
      </c>
      <c r="D21" s="87">
        <v>1</v>
      </c>
      <c r="E21" s="88">
        <v>1</v>
      </c>
      <c r="F21" s="87">
        <v>85</v>
      </c>
      <c r="G21" s="89">
        <v>0.99506249999999996</v>
      </c>
      <c r="H21" s="89">
        <v>0.99790000000000001</v>
      </c>
      <c r="I21" s="89">
        <v>0.98554771272738773</v>
      </c>
      <c r="J21" s="89">
        <v>0.99931839625040697</v>
      </c>
      <c r="K21" s="89">
        <v>1</v>
      </c>
      <c r="L21" s="90">
        <v>2</v>
      </c>
      <c r="M21" s="88">
        <v>2</v>
      </c>
      <c r="N21" s="91">
        <v>7.47</v>
      </c>
      <c r="O21" s="91">
        <v>7.07</v>
      </c>
      <c r="P21" s="91">
        <v>7.2350000000000003</v>
      </c>
      <c r="Q21" s="91">
        <v>8.02</v>
      </c>
      <c r="R21" s="91">
        <v>8.1966666666666672</v>
      </c>
      <c r="S21" s="93">
        <v>0.87103124999999992</v>
      </c>
      <c r="T21" s="93">
        <v>0.85245000000000004</v>
      </c>
      <c r="U21" s="93">
        <v>0.85452385636369388</v>
      </c>
      <c r="V21" s="93">
        <f t="shared" si="1"/>
        <v>0.90065919812520345</v>
      </c>
      <c r="W21" s="93">
        <f t="shared" si="0"/>
        <v>0.90983333333333338</v>
      </c>
      <c r="X21" s="93">
        <f t="shared" si="2"/>
        <v>0.90524626572926836</v>
      </c>
      <c r="Y21" s="94">
        <v>0.87</v>
      </c>
      <c r="Z21" s="94">
        <v>0.88</v>
      </c>
      <c r="AA21" s="94">
        <v>0.89</v>
      </c>
      <c r="AB21" s="94">
        <v>0.97299999999999998</v>
      </c>
      <c r="AC21" s="95">
        <v>8</v>
      </c>
    </row>
    <row r="22" spans="1:29" x14ac:dyDescent="0.25">
      <c r="A22" s="3" t="s">
        <v>84</v>
      </c>
      <c r="C22" s="6">
        <v>1</v>
      </c>
      <c r="D22" s="87">
        <v>1</v>
      </c>
      <c r="E22" s="88">
        <v>1</v>
      </c>
      <c r="F22" s="87">
        <v>72</v>
      </c>
      <c r="G22" s="89">
        <v>0.97337499999999988</v>
      </c>
      <c r="H22" s="89">
        <v>0.98610000000000009</v>
      </c>
      <c r="I22" s="89">
        <v>0.98926931723753597</v>
      </c>
      <c r="J22" s="89">
        <v>0.9979837226867676</v>
      </c>
      <c r="K22" s="89">
        <v>0.99831469217936197</v>
      </c>
      <c r="L22" s="90">
        <v>1</v>
      </c>
      <c r="M22" s="88">
        <v>1</v>
      </c>
      <c r="N22" s="91">
        <v>7.6</v>
      </c>
      <c r="O22" s="91">
        <v>7.11</v>
      </c>
      <c r="P22" s="91">
        <v>6.77</v>
      </c>
      <c r="Q22" s="91">
        <v>7.12</v>
      </c>
      <c r="R22" s="91">
        <v>7.9</v>
      </c>
      <c r="S22" s="93">
        <v>0.86668749999999994</v>
      </c>
      <c r="T22" s="93">
        <v>0.84855000000000014</v>
      </c>
      <c r="U22" s="93">
        <v>0.83313465861876801</v>
      </c>
      <c r="V22" s="93">
        <f t="shared" si="1"/>
        <v>0.85499186134338379</v>
      </c>
      <c r="W22" s="93">
        <f t="shared" si="0"/>
        <v>0.894157346089681</v>
      </c>
      <c r="X22" s="93">
        <f t="shared" si="2"/>
        <v>0.87457460371653239</v>
      </c>
      <c r="Y22" s="94">
        <v>0.87</v>
      </c>
      <c r="Z22" s="94">
        <v>0.88</v>
      </c>
      <c r="AA22" s="94">
        <v>0.89</v>
      </c>
      <c r="AB22" s="94">
        <v>0.97299999999999998</v>
      </c>
      <c r="AC22" s="95">
        <v>8</v>
      </c>
    </row>
    <row r="23" spans="1:29" x14ac:dyDescent="0.25">
      <c r="A23" s="3" t="s">
        <v>85</v>
      </c>
      <c r="C23" s="6">
        <v>1</v>
      </c>
      <c r="D23" s="87">
        <v>1</v>
      </c>
      <c r="E23" s="88">
        <v>1</v>
      </c>
      <c r="F23" s="87">
        <v>192</v>
      </c>
      <c r="G23" s="89">
        <v>0.99157499999999998</v>
      </c>
      <c r="H23" s="89">
        <v>0.98545833333333333</v>
      </c>
      <c r="I23" s="89">
        <v>0.99276231034596751</v>
      </c>
      <c r="J23" s="89">
        <v>0.99870126724243169</v>
      </c>
      <c r="K23" s="89">
        <v>0.99726856867472335</v>
      </c>
      <c r="L23" s="90">
        <v>1</v>
      </c>
      <c r="M23" s="88">
        <v>1</v>
      </c>
      <c r="N23" s="91">
        <v>7</v>
      </c>
      <c r="O23" s="91">
        <v>7.11</v>
      </c>
      <c r="P23" s="91">
        <v>6.81</v>
      </c>
      <c r="Q23" s="91">
        <v>6.88</v>
      </c>
      <c r="R23" s="91">
        <v>7.67</v>
      </c>
      <c r="S23" s="93">
        <v>0.84578749999999991</v>
      </c>
      <c r="T23" s="93">
        <v>0.8482291666666667</v>
      </c>
      <c r="U23" s="93">
        <v>0.83688115517298378</v>
      </c>
      <c r="V23" s="93">
        <f t="shared" si="1"/>
        <v>0.84335063362121576</v>
      </c>
      <c r="W23" s="93">
        <f t="shared" si="0"/>
        <v>0.88213428433736163</v>
      </c>
      <c r="X23" s="93">
        <f t="shared" si="2"/>
        <v>0.8627424589792887</v>
      </c>
      <c r="Y23" s="94">
        <v>0.87</v>
      </c>
      <c r="Z23" s="94">
        <v>0.88</v>
      </c>
      <c r="AA23" s="94">
        <v>0.89</v>
      </c>
      <c r="AB23" s="94">
        <v>0.97299999999999998</v>
      </c>
      <c r="AC23" s="95">
        <v>8</v>
      </c>
    </row>
    <row r="24" spans="1:29" x14ac:dyDescent="0.25">
      <c r="A24" s="3" t="s">
        <v>151</v>
      </c>
      <c r="C24" s="6">
        <v>1</v>
      </c>
      <c r="D24" s="87">
        <v>1</v>
      </c>
      <c r="E24" s="88">
        <v>1</v>
      </c>
      <c r="F24" s="87">
        <v>295</v>
      </c>
      <c r="G24" s="89">
        <v>0.99695</v>
      </c>
      <c r="H24" s="89">
        <v>0.99644999999999984</v>
      </c>
      <c r="I24" s="89">
        <v>0.99535897974967946</v>
      </c>
      <c r="J24" s="89">
        <v>0.99555154800415002</v>
      </c>
      <c r="K24" s="89">
        <v>0.99686395009358697</v>
      </c>
      <c r="L24" s="90">
        <v>1</v>
      </c>
      <c r="M24" s="88">
        <v>1</v>
      </c>
      <c r="N24" s="91">
        <v>7.44</v>
      </c>
      <c r="O24" s="91">
        <v>7.33</v>
      </c>
      <c r="P24" s="91">
        <v>6.87</v>
      </c>
      <c r="Q24" s="91">
        <v>7.15</v>
      </c>
      <c r="R24" s="91">
        <v>7.94</v>
      </c>
      <c r="S24" s="93">
        <v>0.870475</v>
      </c>
      <c r="T24" s="93">
        <v>0.86472499999999997</v>
      </c>
      <c r="U24" s="93">
        <v>0.8411794898748397</v>
      </c>
      <c r="V24" s="93">
        <f t="shared" si="1"/>
        <v>0.85527577400207511</v>
      </c>
      <c r="W24" s="93">
        <f t="shared" si="0"/>
        <v>0.8954319750467935</v>
      </c>
      <c r="X24" s="93">
        <f t="shared" si="2"/>
        <v>0.87535387452443425</v>
      </c>
      <c r="Y24" s="94">
        <v>0.87</v>
      </c>
      <c r="Z24" s="94">
        <v>0.88</v>
      </c>
      <c r="AA24" s="94">
        <v>0.89</v>
      </c>
      <c r="AB24" s="94">
        <v>0.97299999999999998</v>
      </c>
      <c r="AC24" s="95">
        <v>8</v>
      </c>
    </row>
    <row r="25" spans="1:29" x14ac:dyDescent="0.25">
      <c r="A25" s="3" t="s">
        <v>87</v>
      </c>
      <c r="C25" s="6">
        <v>1</v>
      </c>
      <c r="D25" s="87">
        <v>1</v>
      </c>
      <c r="E25" s="88">
        <v>1</v>
      </c>
      <c r="F25" s="87">
        <v>54</v>
      </c>
      <c r="G25" s="89">
        <v>0.99733333333333329</v>
      </c>
      <c r="H25" s="89">
        <v>0.99949166666666667</v>
      </c>
      <c r="I25" s="89">
        <v>0.97745986552503383</v>
      </c>
      <c r="J25" s="89">
        <v>0.99851825714111331</v>
      </c>
      <c r="K25" s="89">
        <v>0.99820704778035474</v>
      </c>
      <c r="L25" s="90">
        <v>1</v>
      </c>
      <c r="M25" s="88">
        <v>1</v>
      </c>
      <c r="N25" s="91">
        <v>7.57</v>
      </c>
      <c r="O25" s="91">
        <v>6.99</v>
      </c>
      <c r="P25" s="91">
        <v>7.03</v>
      </c>
      <c r="Q25" s="91">
        <v>6.72</v>
      </c>
      <c r="R25" s="91">
        <v>8.07</v>
      </c>
      <c r="S25" s="93">
        <v>0.87716666666666665</v>
      </c>
      <c r="T25" s="93">
        <v>0.84924583333333337</v>
      </c>
      <c r="U25" s="93">
        <v>0.8402299327625169</v>
      </c>
      <c r="V25" s="93">
        <f t="shared" si="1"/>
        <v>0.83525912857055662</v>
      </c>
      <c r="W25" s="93">
        <f t="shared" si="0"/>
        <v>0.90260352389017739</v>
      </c>
      <c r="X25" s="93">
        <f t="shared" si="2"/>
        <v>0.86893132623036706</v>
      </c>
      <c r="Y25" s="94">
        <v>0.87</v>
      </c>
      <c r="Z25" s="94">
        <v>0.88</v>
      </c>
      <c r="AA25" s="94">
        <v>0.89</v>
      </c>
      <c r="AB25" s="94">
        <v>0.97299999999999998</v>
      </c>
      <c r="AC25" s="95">
        <v>8</v>
      </c>
    </row>
    <row r="26" spans="1:29" x14ac:dyDescent="0.25">
      <c r="A26" s="3" t="s">
        <v>88</v>
      </c>
      <c r="C26" s="6">
        <v>1</v>
      </c>
      <c r="D26" s="87">
        <v>1</v>
      </c>
      <c r="E26" s="88">
        <v>1</v>
      </c>
      <c r="F26" s="87">
        <v>143</v>
      </c>
      <c r="G26" s="89">
        <v>0.99655000000000005</v>
      </c>
      <c r="H26" s="89">
        <v>0.99342500000000011</v>
      </c>
      <c r="I26" s="89">
        <v>0.99213874200185137</v>
      </c>
      <c r="J26" s="89">
        <v>0.99482784907023114</v>
      </c>
      <c r="K26" s="89">
        <v>0.99880577723185227</v>
      </c>
      <c r="L26" s="90">
        <v>1</v>
      </c>
      <c r="M26" s="88">
        <v>1</v>
      </c>
      <c r="N26" s="91">
        <v>7.59</v>
      </c>
      <c r="O26" s="91">
        <v>7.84</v>
      </c>
      <c r="P26" s="91">
        <v>7.54</v>
      </c>
      <c r="Q26" s="91">
        <v>7.7</v>
      </c>
      <c r="R26" s="91">
        <v>8.6999999999999993</v>
      </c>
      <c r="S26" s="93">
        <v>0.87777499999999997</v>
      </c>
      <c r="T26" s="93">
        <v>0.88871250000000002</v>
      </c>
      <c r="U26" s="93">
        <v>0.87306937100092563</v>
      </c>
      <c r="V26" s="93">
        <f t="shared" si="1"/>
        <v>0.88241392453511558</v>
      </c>
      <c r="W26" s="93">
        <f t="shared" si="0"/>
        <v>0.93440288861592613</v>
      </c>
      <c r="X26" s="93">
        <f t="shared" si="2"/>
        <v>0.90840840657552091</v>
      </c>
      <c r="Y26" s="94">
        <v>0.87</v>
      </c>
      <c r="Z26" s="94">
        <v>0.88</v>
      </c>
      <c r="AA26" s="94">
        <v>0.89</v>
      </c>
      <c r="AB26" s="94">
        <v>0.97299999999999998</v>
      </c>
      <c r="AC26" s="95">
        <v>8</v>
      </c>
    </row>
    <row r="27" spans="1:29" x14ac:dyDescent="0.25">
      <c r="A27" s="3" t="s">
        <v>89</v>
      </c>
      <c r="C27" s="6">
        <v>1</v>
      </c>
      <c r="D27" s="87">
        <v>1</v>
      </c>
      <c r="E27" s="88">
        <v>1</v>
      </c>
      <c r="F27" s="87">
        <v>114</v>
      </c>
      <c r="G27" s="89">
        <v>1</v>
      </c>
      <c r="H27" s="89">
        <v>0.99863333333333326</v>
      </c>
      <c r="I27" s="89">
        <v>1</v>
      </c>
      <c r="J27" s="89">
        <v>1</v>
      </c>
      <c r="K27" s="89">
        <v>0.99796367645263673</v>
      </c>
      <c r="L27" s="90">
        <v>1</v>
      </c>
      <c r="M27" s="88">
        <v>1</v>
      </c>
      <c r="N27" s="91">
        <v>7.5</v>
      </c>
      <c r="O27" s="91">
        <v>7.44</v>
      </c>
      <c r="P27" s="91">
        <v>7.43</v>
      </c>
      <c r="Q27" s="91">
        <v>7.88</v>
      </c>
      <c r="R27" s="91">
        <v>8.6</v>
      </c>
      <c r="S27" s="93">
        <v>0.875</v>
      </c>
      <c r="T27" s="93">
        <v>0.87131666666666663</v>
      </c>
      <c r="U27" s="93">
        <v>0.87149999999999994</v>
      </c>
      <c r="V27" s="93">
        <f t="shared" si="1"/>
        <v>0.89400000000000002</v>
      </c>
      <c r="W27" s="93">
        <f t="shared" si="0"/>
        <v>0.92898183822631841</v>
      </c>
      <c r="X27" s="93">
        <f t="shared" si="2"/>
        <v>0.91149091911315927</v>
      </c>
      <c r="Y27" s="94">
        <v>0.87</v>
      </c>
      <c r="Z27" s="94">
        <v>0.88</v>
      </c>
      <c r="AA27" s="94">
        <v>0.89</v>
      </c>
      <c r="AB27" s="94">
        <v>0.97299999999999998</v>
      </c>
      <c r="AC27" s="95">
        <v>8</v>
      </c>
    </row>
    <row r="28" spans="1:29" x14ac:dyDescent="0.25">
      <c r="A28" s="3" t="s">
        <v>152</v>
      </c>
      <c r="C28" s="6">
        <v>7</v>
      </c>
      <c r="D28" s="87">
        <v>6</v>
      </c>
      <c r="E28" s="88">
        <v>0.8571428571428571</v>
      </c>
      <c r="F28" s="87">
        <v>311</v>
      </c>
      <c r="G28" s="89">
        <v>0.99605833333333316</v>
      </c>
      <c r="H28" s="89">
        <v>0.99798749999999992</v>
      </c>
      <c r="I28" s="89">
        <v>0.96467601742876907</v>
      </c>
      <c r="J28" s="89">
        <v>0.99740945089430999</v>
      </c>
      <c r="K28" s="89">
        <v>0.99790356227329802</v>
      </c>
      <c r="L28" s="90">
        <v>7</v>
      </c>
      <c r="M28" s="88">
        <v>1</v>
      </c>
      <c r="N28" s="91">
        <v>7.5142857142857151</v>
      </c>
      <c r="O28" s="91">
        <v>7.7157142857142862</v>
      </c>
      <c r="P28" s="91">
        <v>7.7485714285714291</v>
      </c>
      <c r="Q28" s="91">
        <v>7.8814285714285717</v>
      </c>
      <c r="R28" s="91">
        <v>8.5971428571428561</v>
      </c>
      <c r="S28" s="93">
        <v>0.87374345238095241</v>
      </c>
      <c r="T28" s="93">
        <v>0.8847794642857143</v>
      </c>
      <c r="U28" s="93">
        <v>0.86976658014295594</v>
      </c>
      <c r="V28" s="93">
        <f t="shared" si="1"/>
        <v>0.89277615401858357</v>
      </c>
      <c r="W28" s="93">
        <f t="shared" si="0"/>
        <v>0.92880892399379178</v>
      </c>
      <c r="X28" s="93">
        <f t="shared" si="2"/>
        <v>0.91079253900618773</v>
      </c>
      <c r="Y28" s="94">
        <v>0.87</v>
      </c>
      <c r="Z28" s="94">
        <v>0.88</v>
      </c>
      <c r="AA28" s="94">
        <v>0.89</v>
      </c>
      <c r="AB28" s="94">
        <v>0.97299999999999998</v>
      </c>
      <c r="AC28" s="95">
        <v>8</v>
      </c>
    </row>
    <row r="29" spans="1:29" x14ac:dyDescent="0.25">
      <c r="A29" s="3" t="s">
        <v>91</v>
      </c>
      <c r="C29" s="6">
        <v>3</v>
      </c>
      <c r="D29" s="87">
        <v>2</v>
      </c>
      <c r="E29" s="88">
        <v>0.66666666666666663</v>
      </c>
      <c r="F29" s="87">
        <v>121</v>
      </c>
      <c r="G29" s="89">
        <v>0.9888916666666665</v>
      </c>
      <c r="H29" s="89">
        <v>0.99449583333333336</v>
      </c>
      <c r="I29" s="89">
        <v>0.99658157513671453</v>
      </c>
      <c r="J29" s="89">
        <v>0.99754565556844088</v>
      </c>
      <c r="K29" s="89">
        <v>0.99667433102925629</v>
      </c>
      <c r="L29" s="90">
        <v>3</v>
      </c>
      <c r="M29" s="88">
        <v>1</v>
      </c>
      <c r="N29" s="91">
        <v>7.4933333333333332</v>
      </c>
      <c r="O29" s="91">
        <v>7.746666666666667</v>
      </c>
      <c r="P29" s="91">
        <v>7.44</v>
      </c>
      <c r="Q29" s="91">
        <v>8.0366666666666671</v>
      </c>
      <c r="R29" s="91">
        <v>8.4233333333333338</v>
      </c>
      <c r="S29" s="93">
        <v>0.86911249999999995</v>
      </c>
      <c r="T29" s="93">
        <v>0.8845812500000001</v>
      </c>
      <c r="U29" s="93">
        <v>0.8702907875683572</v>
      </c>
      <c r="V29" s="93">
        <f t="shared" si="1"/>
        <v>0.90060616111755376</v>
      </c>
      <c r="W29" s="93">
        <f t="shared" si="0"/>
        <v>0.91950383218129483</v>
      </c>
      <c r="X29" s="93">
        <f t="shared" si="2"/>
        <v>0.91005499664942424</v>
      </c>
      <c r="Y29" s="94">
        <v>0.87</v>
      </c>
      <c r="Z29" s="94">
        <v>0.88</v>
      </c>
      <c r="AA29" s="94">
        <v>0.89</v>
      </c>
      <c r="AB29" s="94">
        <v>0.97299999999999998</v>
      </c>
      <c r="AC29" s="95">
        <v>8</v>
      </c>
    </row>
    <row r="30" spans="1:29" x14ac:dyDescent="0.25">
      <c r="A30" s="3" t="s">
        <v>92</v>
      </c>
      <c r="C30" s="6">
        <v>8</v>
      </c>
      <c r="D30" s="87">
        <v>3</v>
      </c>
      <c r="E30" s="88">
        <v>0.375</v>
      </c>
      <c r="F30" s="87">
        <v>49</v>
      </c>
      <c r="G30" s="89">
        <v>0.99945833333333323</v>
      </c>
      <c r="H30" s="89">
        <v>0.99866111111111111</v>
      </c>
      <c r="I30" s="89">
        <v>0.9991513854556614</v>
      </c>
      <c r="J30" s="89">
        <v>0.99717780558268232</v>
      </c>
      <c r="K30" s="89">
        <v>0.99273396046956375</v>
      </c>
      <c r="L30" s="90">
        <v>8</v>
      </c>
      <c r="M30" s="88">
        <v>1</v>
      </c>
      <c r="N30" s="91">
        <v>7.7662499999999994</v>
      </c>
      <c r="O30" s="91">
        <v>7.6949999999999994</v>
      </c>
      <c r="P30" s="91">
        <v>7.8937499999999998</v>
      </c>
      <c r="Q30" s="91">
        <v>8.1</v>
      </c>
      <c r="R30" s="91">
        <v>8.7262500000000003</v>
      </c>
      <c r="S30" s="93">
        <v>0.88804166666666662</v>
      </c>
      <c r="T30" s="93">
        <v>0.88408055555555554</v>
      </c>
      <c r="U30" s="93">
        <v>0.89426319272783061</v>
      </c>
      <c r="V30" s="93">
        <f t="shared" si="1"/>
        <v>0.90358890279134108</v>
      </c>
      <c r="W30" s="93">
        <f t="shared" si="0"/>
        <v>0.93267948023478187</v>
      </c>
      <c r="X30" s="93">
        <f t="shared" si="2"/>
        <v>0.91813419151306142</v>
      </c>
      <c r="Y30" s="94">
        <v>0.87</v>
      </c>
      <c r="Z30" s="94">
        <v>0.88</v>
      </c>
      <c r="AA30" s="94">
        <v>0.89</v>
      </c>
      <c r="AB30" s="94">
        <v>0.97299999999999998</v>
      </c>
      <c r="AC30" s="95">
        <v>8</v>
      </c>
    </row>
    <row r="31" spans="1:29" x14ac:dyDescent="0.25">
      <c r="A31" s="3" t="s">
        <v>93</v>
      </c>
      <c r="C31" s="6">
        <v>7</v>
      </c>
      <c r="D31" s="87">
        <v>5</v>
      </c>
      <c r="E31" s="88">
        <v>0.7142857142857143</v>
      </c>
      <c r="F31" s="87">
        <v>97</v>
      </c>
      <c r="G31" s="89">
        <v>0.99430666666666667</v>
      </c>
      <c r="H31" s="89">
        <v>0.99556833333333328</v>
      </c>
      <c r="I31" s="89">
        <v>0.99018241149955322</v>
      </c>
      <c r="J31" s="89">
        <v>0.9960778672354561</v>
      </c>
      <c r="K31" s="89">
        <v>0.99475073133196146</v>
      </c>
      <c r="L31" s="90">
        <v>7</v>
      </c>
      <c r="M31" s="88">
        <v>1</v>
      </c>
      <c r="N31" s="91">
        <v>7.5200000000000005</v>
      </c>
      <c r="O31" s="91">
        <v>7.548571428571428</v>
      </c>
      <c r="P31" s="91">
        <v>7.6928571428571422</v>
      </c>
      <c r="Q31" s="91">
        <v>7.864285714285713</v>
      </c>
      <c r="R31" s="91">
        <v>8.475714285714286</v>
      </c>
      <c r="S31" s="93">
        <v>0.87315333333333334</v>
      </c>
      <c r="T31" s="93">
        <v>0.87521273809523803</v>
      </c>
      <c r="U31" s="93">
        <v>0.87973406289263378</v>
      </c>
      <c r="V31" s="93">
        <f t="shared" si="1"/>
        <v>0.89125321933201374</v>
      </c>
      <c r="W31" s="93">
        <f t="shared" si="0"/>
        <v>0.92116107995169505</v>
      </c>
      <c r="X31" s="93">
        <f t="shared" si="2"/>
        <v>0.90620714964185445</v>
      </c>
      <c r="Y31" s="94">
        <v>0.87</v>
      </c>
      <c r="Z31" s="94">
        <v>0.88</v>
      </c>
      <c r="AA31" s="94">
        <v>0.89</v>
      </c>
      <c r="AB31" s="94">
        <v>0.97299999999999998</v>
      </c>
      <c r="AC31" s="95">
        <v>8</v>
      </c>
    </row>
    <row r="32" spans="1:29" x14ac:dyDescent="0.25">
      <c r="A32" s="3" t="s">
        <v>94</v>
      </c>
      <c r="C32" s="6">
        <v>6</v>
      </c>
      <c r="D32" s="87">
        <v>5</v>
      </c>
      <c r="E32" s="88">
        <v>0.83333333333333337</v>
      </c>
      <c r="F32" s="87">
        <v>284</v>
      </c>
      <c r="G32" s="89">
        <v>0.99740833333333323</v>
      </c>
      <c r="H32" s="89">
        <v>0.99744666666666659</v>
      </c>
      <c r="I32" s="89">
        <v>0.99019867392328054</v>
      </c>
      <c r="J32" s="89">
        <v>0.99711788558959968</v>
      </c>
      <c r="K32" s="89">
        <v>0.99682522201538093</v>
      </c>
      <c r="L32" s="90">
        <v>6</v>
      </c>
      <c r="M32" s="88">
        <v>1</v>
      </c>
      <c r="N32" s="91">
        <v>7.8119999999999994</v>
      </c>
      <c r="O32" s="91">
        <v>7.7960000000000012</v>
      </c>
      <c r="P32" s="91">
        <v>7.6959999999999997</v>
      </c>
      <c r="Q32" s="91">
        <v>8.0933333333333337</v>
      </c>
      <c r="R32" s="91">
        <v>8.6349999999999998</v>
      </c>
      <c r="S32" s="93">
        <v>0.88930416666666656</v>
      </c>
      <c r="T32" s="93">
        <v>0.88852333333333333</v>
      </c>
      <c r="U32" s="93">
        <v>0.87989933696164024</v>
      </c>
      <c r="V32" s="93">
        <f t="shared" si="1"/>
        <v>0.90322560946146657</v>
      </c>
      <c r="W32" s="93">
        <f t="shared" si="0"/>
        <v>0.93016261100769038</v>
      </c>
      <c r="X32" s="93">
        <f t="shared" si="2"/>
        <v>0.91669411023457847</v>
      </c>
      <c r="Y32" s="94">
        <v>0.87</v>
      </c>
      <c r="Z32" s="94">
        <v>0.88</v>
      </c>
      <c r="AA32" s="94">
        <v>0.89</v>
      </c>
      <c r="AB32" s="94">
        <v>0.97299999999999998</v>
      </c>
      <c r="AC32" s="95">
        <v>8</v>
      </c>
    </row>
    <row r="33" spans="1:29" x14ac:dyDescent="0.25">
      <c r="A33" s="3" t="s">
        <v>95</v>
      </c>
      <c r="C33" s="6">
        <v>8</v>
      </c>
      <c r="D33" s="87">
        <v>8</v>
      </c>
      <c r="E33" s="88">
        <v>1</v>
      </c>
      <c r="F33" s="87">
        <v>100</v>
      </c>
      <c r="G33" s="89">
        <v>0.98912916666666684</v>
      </c>
      <c r="H33" s="89">
        <v>0.99596354166666679</v>
      </c>
      <c r="I33" s="89">
        <v>0.98020536886387399</v>
      </c>
      <c r="J33" s="89">
        <v>0.99677392505464102</v>
      </c>
      <c r="K33" s="89">
        <v>0.99473722003755116</v>
      </c>
      <c r="L33" s="90">
        <v>7</v>
      </c>
      <c r="M33" s="88">
        <v>0.875</v>
      </c>
      <c r="N33" s="91">
        <v>7.5699999999999994</v>
      </c>
      <c r="O33" s="91">
        <v>7.6642857142857155</v>
      </c>
      <c r="P33" s="91">
        <v>7.9042857142857139</v>
      </c>
      <c r="Q33" s="91">
        <v>8.0828571428571419</v>
      </c>
      <c r="R33" s="91">
        <v>8.6950000000000003</v>
      </c>
      <c r="S33" s="93">
        <v>0.87306458333333337</v>
      </c>
      <c r="T33" s="93">
        <v>0.88119605654761912</v>
      </c>
      <c r="U33" s="93">
        <v>0.88531697014622268</v>
      </c>
      <c r="V33" s="93">
        <f t="shared" si="1"/>
        <v>0.90252981967017765</v>
      </c>
      <c r="W33" s="93">
        <f t="shared" si="0"/>
        <v>0.93211861001877561</v>
      </c>
      <c r="X33" s="93">
        <f t="shared" si="2"/>
        <v>0.91732421484447668</v>
      </c>
      <c r="Y33" s="94">
        <v>0.87</v>
      </c>
      <c r="Z33" s="94">
        <v>0.88</v>
      </c>
      <c r="AA33" s="94">
        <v>0.89</v>
      </c>
      <c r="AB33" s="94">
        <v>0.97299999999999998</v>
      </c>
      <c r="AC33" s="95">
        <v>8</v>
      </c>
    </row>
    <row r="34" spans="1:29" x14ac:dyDescent="0.25">
      <c r="A34" s="3" t="s">
        <v>96</v>
      </c>
      <c r="C34" s="6">
        <v>8</v>
      </c>
      <c r="D34" s="87">
        <v>4</v>
      </c>
      <c r="E34" s="88">
        <v>0.5</v>
      </c>
      <c r="F34" s="87">
        <v>111</v>
      </c>
      <c r="G34" s="89">
        <v>0.99799791666666682</v>
      </c>
      <c r="H34" s="89">
        <v>0.9989520833333333</v>
      </c>
      <c r="I34" s="89">
        <v>0.9982259500874413</v>
      </c>
      <c r="J34" s="89">
        <v>0.9979339081900459</v>
      </c>
      <c r="K34" s="89">
        <v>0.99816875911894298</v>
      </c>
      <c r="L34" s="90">
        <v>7</v>
      </c>
      <c r="M34" s="88">
        <v>0.875</v>
      </c>
      <c r="N34" s="91">
        <v>7.4185714285714282</v>
      </c>
      <c r="O34" s="91">
        <v>7.6228571428571428</v>
      </c>
      <c r="P34" s="91">
        <v>7.8614285714285703</v>
      </c>
      <c r="Q34" s="91">
        <v>7.8685714285714283</v>
      </c>
      <c r="R34" s="91">
        <v>8.4787499999999998</v>
      </c>
      <c r="S34" s="93">
        <v>0.86992752976190479</v>
      </c>
      <c r="T34" s="93">
        <v>0.88061889880952382</v>
      </c>
      <c r="U34" s="93">
        <v>0.89218440361514917</v>
      </c>
      <c r="V34" s="93">
        <f t="shared" si="1"/>
        <v>0.89239552552359436</v>
      </c>
      <c r="W34" s="93">
        <f t="shared" si="0"/>
        <v>0.92302187955947146</v>
      </c>
      <c r="X34" s="93">
        <f t="shared" si="2"/>
        <v>0.90770870254153291</v>
      </c>
      <c r="Y34" s="94">
        <v>0.87</v>
      </c>
      <c r="Z34" s="94">
        <v>0.88</v>
      </c>
      <c r="AA34" s="94">
        <v>0.89</v>
      </c>
      <c r="AB34" s="94">
        <v>0.97299999999999998</v>
      </c>
      <c r="AC34" s="95">
        <v>8</v>
      </c>
    </row>
    <row r="35" spans="1:29" x14ac:dyDescent="0.25">
      <c r="A35" s="3" t="s">
        <v>97</v>
      </c>
      <c r="C35" s="6">
        <v>11</v>
      </c>
      <c r="D35" s="87">
        <v>3</v>
      </c>
      <c r="E35" s="88">
        <v>0.27272727272727271</v>
      </c>
      <c r="F35" s="87">
        <v>106</v>
      </c>
      <c r="G35" s="89">
        <v>0.9918583333333334</v>
      </c>
      <c r="H35" s="89">
        <v>0.98297777777777773</v>
      </c>
      <c r="I35" s="89">
        <v>0.98425478791395815</v>
      </c>
      <c r="J35" s="89">
        <v>0.99716712951660158</v>
      </c>
      <c r="K35" s="89">
        <v>0.98379146077897817</v>
      </c>
      <c r="L35" s="90">
        <v>11</v>
      </c>
      <c r="M35" s="88">
        <v>1</v>
      </c>
      <c r="N35" s="91">
        <v>7.6427272727272717</v>
      </c>
      <c r="O35" s="91">
        <v>7.5927272727272737</v>
      </c>
      <c r="P35" s="91">
        <v>7.96090909090909</v>
      </c>
      <c r="Q35" s="91">
        <v>8.1263636363636369</v>
      </c>
      <c r="R35" s="91">
        <v>8.7833333333333332</v>
      </c>
      <c r="S35" s="93">
        <v>0.87806553030303025</v>
      </c>
      <c r="T35" s="93">
        <v>0.87112525252525252</v>
      </c>
      <c r="U35" s="93">
        <v>0.89017284850243361</v>
      </c>
      <c r="V35" s="93">
        <f t="shared" si="1"/>
        <v>0.90490174657648259</v>
      </c>
      <c r="W35" s="93">
        <f t="shared" si="0"/>
        <v>0.93106239705615579</v>
      </c>
      <c r="X35" s="93">
        <f t="shared" si="2"/>
        <v>0.91798207181631919</v>
      </c>
      <c r="Y35" s="94">
        <v>0.87</v>
      </c>
      <c r="Z35" s="94">
        <v>0.88</v>
      </c>
      <c r="AA35" s="94">
        <v>0.89</v>
      </c>
      <c r="AB35" s="94">
        <v>0.97299999999999998</v>
      </c>
      <c r="AC35" s="95">
        <v>8</v>
      </c>
    </row>
    <row r="36" spans="1:29" x14ac:dyDescent="0.25">
      <c r="A36" s="3" t="s">
        <v>98</v>
      </c>
      <c r="B36" s="33" t="s">
        <v>99</v>
      </c>
      <c r="C36" s="6">
        <v>9</v>
      </c>
      <c r="D36" s="87">
        <v>3</v>
      </c>
      <c r="E36" s="88">
        <v>0.33333333333333331</v>
      </c>
      <c r="F36" s="87">
        <v>256</v>
      </c>
      <c r="G36" s="89">
        <v>0.99736111111111114</v>
      </c>
      <c r="H36" s="89">
        <v>0.99716111111111105</v>
      </c>
      <c r="I36" s="89">
        <v>0.99899441400192401</v>
      </c>
      <c r="J36" s="89">
        <v>0.99736286344982317</v>
      </c>
      <c r="K36" s="89">
        <v>0.99747551509312216</v>
      </c>
      <c r="L36" s="90">
        <v>7</v>
      </c>
      <c r="M36" s="88">
        <v>0.77777777777777779</v>
      </c>
      <c r="N36" s="91">
        <v>7.5099999999999989</v>
      </c>
      <c r="O36" s="91">
        <v>7.43</v>
      </c>
      <c r="P36" s="91">
        <v>7.5885714285714281</v>
      </c>
      <c r="Q36" s="91">
        <v>8.0625</v>
      </c>
      <c r="R36" s="91">
        <v>8.5549999999999997</v>
      </c>
      <c r="S36" s="93">
        <v>0.87418055555555552</v>
      </c>
      <c r="T36" s="93">
        <v>0.87008055555555552</v>
      </c>
      <c r="U36" s="93">
        <v>0.87892577842953346</v>
      </c>
      <c r="V36" s="93">
        <f t="shared" si="1"/>
        <v>0.90180643172491159</v>
      </c>
      <c r="W36" s="93">
        <f t="shared" si="0"/>
        <v>0.9264877575465611</v>
      </c>
      <c r="X36" s="93">
        <f t="shared" si="2"/>
        <v>0.9141470946357364</v>
      </c>
      <c r="Y36" s="94">
        <v>0.87</v>
      </c>
      <c r="Z36" s="94">
        <v>0.88</v>
      </c>
      <c r="AA36" s="94">
        <v>0.89</v>
      </c>
      <c r="AB36" s="94">
        <v>0.97299999999999998</v>
      </c>
      <c r="AC36" s="95">
        <v>8</v>
      </c>
    </row>
    <row r="37" spans="1:29" x14ac:dyDescent="0.25">
      <c r="A37" s="3" t="s">
        <v>100</v>
      </c>
      <c r="C37" s="6">
        <v>5</v>
      </c>
      <c r="D37" s="87">
        <v>1</v>
      </c>
      <c r="E37" s="88">
        <v>0.2</v>
      </c>
      <c r="F37" s="87">
        <v>136</v>
      </c>
      <c r="G37" s="89">
        <v>1</v>
      </c>
      <c r="H37" s="89">
        <v>0.99613333333333332</v>
      </c>
      <c r="I37" s="89">
        <v>0.9311264123996098</v>
      </c>
      <c r="J37" s="89">
        <v>0.99908396784464515</v>
      </c>
      <c r="K37" s="89">
        <v>0.99793952051798496</v>
      </c>
      <c r="L37" s="90">
        <v>3</v>
      </c>
      <c r="M37" s="88">
        <v>0.6</v>
      </c>
      <c r="N37" s="91">
        <v>7.12</v>
      </c>
      <c r="O37" s="91">
        <v>6.9633333333333338</v>
      </c>
      <c r="P37" s="91">
        <v>7.66</v>
      </c>
      <c r="Q37" s="91">
        <v>7.9620000000000006</v>
      </c>
      <c r="R37" s="91">
        <v>8.2839999999999989</v>
      </c>
      <c r="S37" s="93">
        <v>0.85599999999999998</v>
      </c>
      <c r="T37" s="93">
        <v>0.84623333333333339</v>
      </c>
      <c r="U37" s="93">
        <v>0.84856320619980496</v>
      </c>
      <c r="V37" s="93">
        <f t="shared" si="1"/>
        <v>0.89764198392232264</v>
      </c>
      <c r="W37" s="93">
        <f t="shared" si="0"/>
        <v>0.91316976025899244</v>
      </c>
      <c r="X37" s="93">
        <f t="shared" si="2"/>
        <v>0.90540587209065748</v>
      </c>
      <c r="Y37" s="94">
        <v>0.87</v>
      </c>
      <c r="Z37" s="94">
        <v>0.88</v>
      </c>
      <c r="AA37" s="94">
        <v>0.89</v>
      </c>
      <c r="AB37" s="94">
        <v>0.97299999999999998</v>
      </c>
      <c r="AC37" s="95">
        <v>8</v>
      </c>
    </row>
    <row r="38" spans="1:29" x14ac:dyDescent="0.25">
      <c r="A38" s="3" t="s">
        <v>101</v>
      </c>
      <c r="C38" s="6">
        <v>5</v>
      </c>
      <c r="D38" s="87">
        <v>2</v>
      </c>
      <c r="E38" s="88">
        <v>0.4</v>
      </c>
      <c r="F38" s="87">
        <v>97</v>
      </c>
      <c r="G38" s="89">
        <v>0.99776666666666647</v>
      </c>
      <c r="H38" s="89">
        <v>0.99902916666666663</v>
      </c>
      <c r="I38" s="89">
        <v>0.98854859873983603</v>
      </c>
      <c r="J38" s="89">
        <v>0.99866783142089843</v>
      </c>
      <c r="K38" s="89">
        <v>0.99650658925374347</v>
      </c>
      <c r="L38" s="90">
        <v>5</v>
      </c>
      <c r="M38" s="88">
        <v>1</v>
      </c>
      <c r="N38" s="91">
        <v>7.55</v>
      </c>
      <c r="O38" s="91">
        <v>7.7320000000000011</v>
      </c>
      <c r="P38" s="91">
        <v>7.9480000000000004</v>
      </c>
      <c r="Q38" s="91">
        <v>8</v>
      </c>
      <c r="R38" s="91">
        <v>8.5060000000000002</v>
      </c>
      <c r="S38" s="93">
        <v>0.87638333333333329</v>
      </c>
      <c r="T38" s="93">
        <v>0.88611458333333337</v>
      </c>
      <c r="U38" s="93">
        <v>0.89167429936991804</v>
      </c>
      <c r="V38" s="93">
        <f t="shared" si="1"/>
        <v>0.89933391571044918</v>
      </c>
      <c r="W38" s="93">
        <f t="shared" si="0"/>
        <v>0.92355329462687175</v>
      </c>
      <c r="X38" s="93">
        <f t="shared" si="2"/>
        <v>0.91144360516866052</v>
      </c>
      <c r="Y38" s="94">
        <v>0.87</v>
      </c>
      <c r="Z38" s="94">
        <v>0.88</v>
      </c>
      <c r="AA38" s="94">
        <v>0.89</v>
      </c>
      <c r="AB38" s="94">
        <v>0.97299999999999998</v>
      </c>
      <c r="AC38" s="95">
        <v>8</v>
      </c>
    </row>
    <row r="39" spans="1:29" x14ac:dyDescent="0.25">
      <c r="A39" s="3" t="s">
        <v>153</v>
      </c>
      <c r="B39" s="33" t="s">
        <v>103</v>
      </c>
      <c r="C39" s="6">
        <v>16</v>
      </c>
      <c r="D39" s="87">
        <v>10</v>
      </c>
      <c r="E39" s="88">
        <v>0.625</v>
      </c>
      <c r="F39" s="87">
        <v>338</v>
      </c>
      <c r="G39" s="89">
        <v>0.9953183333333333</v>
      </c>
      <c r="H39" s="89">
        <v>0.99499250000000006</v>
      </c>
      <c r="I39" s="89">
        <v>0.9926880548747381</v>
      </c>
      <c r="J39" s="89">
        <v>0.99524842534746405</v>
      </c>
      <c r="K39" s="89">
        <v>0.99722051711309501</v>
      </c>
      <c r="L39" s="90">
        <v>15</v>
      </c>
      <c r="M39" s="88">
        <v>0.9375</v>
      </c>
      <c r="N39" s="91">
        <v>7.833333333333333</v>
      </c>
      <c r="O39" s="91">
        <v>7.7986666666666666</v>
      </c>
      <c r="P39" s="91">
        <v>7.8759999999999994</v>
      </c>
      <c r="Q39" s="91">
        <v>8.25</v>
      </c>
      <c r="R39" s="91">
        <v>8.6237499999999994</v>
      </c>
      <c r="S39" s="93">
        <v>0.88932583333333337</v>
      </c>
      <c r="T39" s="93">
        <v>0.88742958333333344</v>
      </c>
      <c r="U39" s="93">
        <v>0.89014402743736909</v>
      </c>
      <c r="V39" s="93">
        <f t="shared" si="1"/>
        <v>0.910124212673732</v>
      </c>
      <c r="W39" s="93">
        <f t="shared" si="0"/>
        <v>0.92979775855654745</v>
      </c>
      <c r="X39" s="93">
        <f t="shared" si="2"/>
        <v>0.91996098561513973</v>
      </c>
      <c r="Y39" s="94">
        <v>0.87</v>
      </c>
      <c r="Z39" s="94">
        <v>0.88</v>
      </c>
      <c r="AA39" s="94">
        <v>0.89</v>
      </c>
      <c r="AB39" s="94">
        <v>0.97299999999999998</v>
      </c>
      <c r="AC39" s="95">
        <v>8</v>
      </c>
    </row>
    <row r="40" spans="1:29" x14ac:dyDescent="0.25">
      <c r="A40" s="3" t="s">
        <v>154</v>
      </c>
      <c r="C40" s="6">
        <v>123</v>
      </c>
      <c r="D40" s="87">
        <v>23</v>
      </c>
      <c r="E40" s="88">
        <v>0.18699186991869918</v>
      </c>
      <c r="F40" s="87">
        <v>273</v>
      </c>
      <c r="G40" s="89">
        <v>0.99254420289855072</v>
      </c>
      <c r="H40" s="89">
        <v>0.99663768115942031</v>
      </c>
      <c r="I40" s="89">
        <v>0.99272195452422918</v>
      </c>
      <c r="J40" s="89">
        <v>0.99578106289818202</v>
      </c>
      <c r="K40" s="89">
        <v>0.99223358608427503</v>
      </c>
      <c r="L40" s="90">
        <v>4</v>
      </c>
      <c r="M40" s="88">
        <v>3.2520325203252036E-2</v>
      </c>
      <c r="N40" s="91">
        <v>7.5575000000000001</v>
      </c>
      <c r="O40" s="91">
        <v>7.8650000000000002</v>
      </c>
      <c r="P40" s="91">
        <v>7.9874999999999989</v>
      </c>
      <c r="Q40" s="91">
        <v>8.0224999999999991</v>
      </c>
      <c r="R40" s="91">
        <v>8.5986666666666665</v>
      </c>
      <c r="S40" s="92" t="s">
        <v>107</v>
      </c>
      <c r="T40" s="92" t="s">
        <v>107</v>
      </c>
      <c r="U40" s="92" t="s">
        <v>107</v>
      </c>
      <c r="V40" s="93">
        <f t="shared" si="1"/>
        <v>0.89901553144909097</v>
      </c>
      <c r="W40" s="93">
        <f t="shared" si="0"/>
        <v>0.92605012637547079</v>
      </c>
      <c r="X40" s="93">
        <f t="shared" si="2"/>
        <v>0.91253282891228094</v>
      </c>
      <c r="Y40" s="92" t="s">
        <v>107</v>
      </c>
      <c r="Z40" s="92" t="s">
        <v>107</v>
      </c>
      <c r="AA40" s="94">
        <v>0.89</v>
      </c>
      <c r="AB40" s="94">
        <v>0.97299999999999998</v>
      </c>
      <c r="AC40" s="95">
        <v>8</v>
      </c>
    </row>
    <row r="41" spans="1:29" x14ac:dyDescent="0.25">
      <c r="A41" s="3" t="s">
        <v>105</v>
      </c>
      <c r="C41" s="6">
        <v>37</v>
      </c>
      <c r="D41" s="87">
        <v>9</v>
      </c>
      <c r="E41" s="88">
        <v>0.24324324324324326</v>
      </c>
      <c r="F41" s="87">
        <v>220</v>
      </c>
      <c r="G41" s="89">
        <v>0.99884537037037036</v>
      </c>
      <c r="H41" s="89">
        <v>0.99504074074074067</v>
      </c>
      <c r="I41" s="89">
        <v>0.99723520552788258</v>
      </c>
      <c r="J41" s="89">
        <v>0.99916203007553572</v>
      </c>
      <c r="K41" s="89">
        <v>0.99547232772364747</v>
      </c>
      <c r="L41" s="90"/>
      <c r="M41" s="88">
        <v>0</v>
      </c>
      <c r="N41" s="91"/>
      <c r="O41" s="91"/>
      <c r="P41" s="91"/>
      <c r="Q41" s="91"/>
      <c r="R41" s="91">
        <v>8.6780000000000008</v>
      </c>
      <c r="S41" s="92" t="s">
        <v>107</v>
      </c>
      <c r="T41" s="92" t="s">
        <v>107</v>
      </c>
      <c r="U41" s="92" t="s">
        <v>107</v>
      </c>
      <c r="V41" s="93"/>
      <c r="W41" s="93">
        <f t="shared" si="0"/>
        <v>0.9316361638618238</v>
      </c>
      <c r="X41" s="93"/>
      <c r="Y41" s="92" t="s">
        <v>107</v>
      </c>
      <c r="Z41" s="92" t="s">
        <v>107</v>
      </c>
      <c r="AA41" s="94">
        <v>0.89</v>
      </c>
      <c r="AB41" s="94">
        <v>0.97299999999999998</v>
      </c>
      <c r="AC41" s="95">
        <v>8</v>
      </c>
    </row>
    <row r="42" spans="1:29" x14ac:dyDescent="0.25">
      <c r="A42" s="3" t="s">
        <v>106</v>
      </c>
      <c r="C42" s="6">
        <v>25</v>
      </c>
      <c r="D42" s="87">
        <v>0</v>
      </c>
      <c r="E42" s="88">
        <v>0</v>
      </c>
      <c r="F42" s="87">
        <v>23</v>
      </c>
      <c r="G42" s="89" t="s">
        <v>107</v>
      </c>
      <c r="H42" s="89" t="s">
        <v>107</v>
      </c>
      <c r="I42" s="89" t="s">
        <v>107</v>
      </c>
      <c r="J42" s="89">
        <v>0.99899325370788583</v>
      </c>
      <c r="K42" s="89">
        <v>0.99512924353281662</v>
      </c>
      <c r="L42" s="90">
        <v>1</v>
      </c>
      <c r="M42" s="88">
        <v>0.04</v>
      </c>
      <c r="N42" s="91">
        <v>7.83</v>
      </c>
      <c r="O42" s="91">
        <v>7.83</v>
      </c>
      <c r="P42" s="91">
        <v>8.2799999999999994</v>
      </c>
      <c r="Q42" s="91">
        <v>8.6300000000000008</v>
      </c>
      <c r="R42" s="91">
        <v>8.69</v>
      </c>
      <c r="S42" s="92" t="s">
        <v>107</v>
      </c>
      <c r="T42" s="92" t="s">
        <v>107</v>
      </c>
      <c r="U42" s="92" t="s">
        <v>107</v>
      </c>
      <c r="V42" s="93">
        <f t="shared" si="1"/>
        <v>0.93099662685394291</v>
      </c>
      <c r="W42" s="93">
        <f t="shared" si="0"/>
        <v>0.93206462176640836</v>
      </c>
      <c r="X42" s="93">
        <f t="shared" si="2"/>
        <v>0.93153062431017564</v>
      </c>
      <c r="Y42" s="92" t="s">
        <v>107</v>
      </c>
      <c r="Z42" s="92" t="s">
        <v>107</v>
      </c>
      <c r="AA42" s="94">
        <v>0.89</v>
      </c>
      <c r="AB42" s="94">
        <v>0.97299999999999998</v>
      </c>
      <c r="AC42" s="95">
        <v>8</v>
      </c>
    </row>
    <row r="43" spans="1:29" x14ac:dyDescent="0.25">
      <c r="A43" s="3" t="s">
        <v>108</v>
      </c>
      <c r="C43" s="6">
        <v>33</v>
      </c>
      <c r="D43" s="87">
        <v>1</v>
      </c>
      <c r="E43" s="88">
        <v>3.0303030303030304E-2</v>
      </c>
      <c r="F43" s="87">
        <v>22</v>
      </c>
      <c r="G43" s="89">
        <v>0.99942500000000001</v>
      </c>
      <c r="H43" s="89">
        <v>0.99994166666666662</v>
      </c>
      <c r="I43" s="89">
        <v>0.99974719600677497</v>
      </c>
      <c r="J43" s="89">
        <v>0.9989754570855035</v>
      </c>
      <c r="K43" s="89">
        <v>0.99031808005438915</v>
      </c>
      <c r="L43" s="90">
        <v>1</v>
      </c>
      <c r="M43" s="88">
        <v>3.0303030303030304E-2</v>
      </c>
      <c r="N43" s="91">
        <v>6.48</v>
      </c>
      <c r="O43" s="91">
        <v>7.4</v>
      </c>
      <c r="P43" s="91">
        <v>7.66</v>
      </c>
      <c r="Q43" s="91">
        <v>7.21</v>
      </c>
      <c r="R43" s="91">
        <v>8.25</v>
      </c>
      <c r="S43" s="92" t="s">
        <v>107</v>
      </c>
      <c r="T43" s="92" t="s">
        <v>107</v>
      </c>
      <c r="U43" s="92" t="s">
        <v>107</v>
      </c>
      <c r="V43" s="93">
        <f t="shared" si="1"/>
        <v>0.85998772854275174</v>
      </c>
      <c r="W43" s="93">
        <f t="shared" si="0"/>
        <v>0.90765904002719455</v>
      </c>
      <c r="X43" s="93">
        <f t="shared" si="2"/>
        <v>0.8838233842849732</v>
      </c>
      <c r="Y43" s="92" t="s">
        <v>107</v>
      </c>
      <c r="Z43" s="92" t="s">
        <v>107</v>
      </c>
      <c r="AA43" s="94">
        <v>0.89</v>
      </c>
      <c r="AB43" s="94">
        <v>0.97299999999999998</v>
      </c>
      <c r="AC43" s="95">
        <v>8</v>
      </c>
    </row>
    <row r="44" spans="1:29" x14ac:dyDescent="0.25">
      <c r="A44" s="3" t="s">
        <v>109</v>
      </c>
      <c r="C44" s="6">
        <v>110</v>
      </c>
      <c r="D44" s="87">
        <v>26</v>
      </c>
      <c r="E44" s="88">
        <v>0.23636363636363636</v>
      </c>
      <c r="F44" s="87">
        <v>249</v>
      </c>
      <c r="G44" s="89">
        <v>0.99762820512820527</v>
      </c>
      <c r="H44" s="89">
        <v>0.99700993589743581</v>
      </c>
      <c r="I44" s="89">
        <v>0.99478621643914111</v>
      </c>
      <c r="J44" s="89">
        <v>0.99475726945059639</v>
      </c>
      <c r="K44" s="89">
        <v>0.99469861984252927</v>
      </c>
      <c r="L44" s="90">
        <v>1</v>
      </c>
      <c r="M44" s="88">
        <v>9.0909090909090905E-3</v>
      </c>
      <c r="N44" s="91">
        <v>8</v>
      </c>
      <c r="O44" s="91">
        <v>8.18</v>
      </c>
      <c r="P44" s="91">
        <v>8.1199999999999992</v>
      </c>
      <c r="Q44" s="91">
        <v>8.06</v>
      </c>
      <c r="R44" s="91">
        <v>8.4600000000000009</v>
      </c>
      <c r="S44" s="92" t="s">
        <v>107</v>
      </c>
      <c r="T44" s="92" t="s">
        <v>107</v>
      </c>
      <c r="U44" s="92" t="s">
        <v>107</v>
      </c>
      <c r="V44" s="93">
        <f t="shared" si="1"/>
        <v>0.90037863472529822</v>
      </c>
      <c r="W44" s="93">
        <f t="shared" si="0"/>
        <v>0.92034930992126474</v>
      </c>
      <c r="X44" s="93">
        <f t="shared" si="2"/>
        <v>0.91036397232328148</v>
      </c>
      <c r="Y44" s="92" t="s">
        <v>107</v>
      </c>
      <c r="Z44" s="92" t="s">
        <v>107</v>
      </c>
      <c r="AA44" s="94">
        <v>0.89</v>
      </c>
      <c r="AB44" s="94">
        <v>0.97299999999999998</v>
      </c>
      <c r="AC44" s="95">
        <v>8</v>
      </c>
    </row>
    <row r="45" spans="1:29" x14ac:dyDescent="0.25">
      <c r="A45" s="3" t="s">
        <v>110</v>
      </c>
      <c r="C45" s="6">
        <v>94</v>
      </c>
      <c r="D45" s="87">
        <v>14</v>
      </c>
      <c r="E45" s="88">
        <v>0.14893617021276595</v>
      </c>
      <c r="F45" s="87">
        <v>304</v>
      </c>
      <c r="G45" s="89">
        <v>0.99136428571428581</v>
      </c>
      <c r="H45" s="89">
        <v>0.99779940476190465</v>
      </c>
      <c r="I45" s="89">
        <v>0.98617119988770707</v>
      </c>
      <c r="J45" s="89">
        <v>0.99649260896624947</v>
      </c>
      <c r="K45" s="89">
        <v>0.99297529249480287</v>
      </c>
      <c r="L45" s="90">
        <v>1</v>
      </c>
      <c r="M45" s="88">
        <v>1.0638297872340425E-2</v>
      </c>
      <c r="N45" s="91">
        <v>5.93</v>
      </c>
      <c r="O45" s="91">
        <v>7.72</v>
      </c>
      <c r="P45" s="91">
        <v>8.35</v>
      </c>
      <c r="Q45" s="91">
        <v>7.81</v>
      </c>
      <c r="R45" s="91">
        <v>9.0299999999999994</v>
      </c>
      <c r="S45" s="92" t="s">
        <v>107</v>
      </c>
      <c r="T45" s="92" t="s">
        <v>107</v>
      </c>
      <c r="U45" s="92" t="s">
        <v>107</v>
      </c>
      <c r="V45" s="93">
        <f t="shared" si="1"/>
        <v>0.88874630448312475</v>
      </c>
      <c r="W45" s="93">
        <f t="shared" si="0"/>
        <v>0.94798764624740139</v>
      </c>
      <c r="X45" s="93">
        <f t="shared" si="2"/>
        <v>0.91836697536526302</v>
      </c>
      <c r="Y45" s="92" t="s">
        <v>107</v>
      </c>
      <c r="Z45" s="92" t="s">
        <v>107</v>
      </c>
      <c r="AA45" s="94">
        <v>0.89</v>
      </c>
      <c r="AB45" s="94">
        <v>0.97299999999999998</v>
      </c>
      <c r="AC45" s="95">
        <v>8</v>
      </c>
    </row>
    <row r="46" spans="1:29" x14ac:dyDescent="0.25">
      <c r="A46" s="3" t="s">
        <v>111</v>
      </c>
      <c r="C46" s="6">
        <v>354</v>
      </c>
      <c r="D46" s="87">
        <v>0</v>
      </c>
      <c r="E46" s="88">
        <v>0</v>
      </c>
      <c r="F46" s="87"/>
      <c r="G46" s="89" t="s">
        <v>107</v>
      </c>
      <c r="H46" s="89" t="s">
        <v>107</v>
      </c>
      <c r="I46" s="89" t="s">
        <v>107</v>
      </c>
      <c r="J46" s="89">
        <v>0.9811455685151681</v>
      </c>
      <c r="K46" s="89">
        <v>0.98311800000000005</v>
      </c>
      <c r="L46" s="90"/>
      <c r="M46" s="88"/>
      <c r="N46" s="91"/>
      <c r="O46" s="91"/>
      <c r="P46" s="91"/>
      <c r="Q46" s="91"/>
      <c r="R46" s="91"/>
      <c r="S46" s="92" t="s">
        <v>107</v>
      </c>
      <c r="T46" s="92" t="s">
        <v>107</v>
      </c>
      <c r="U46" s="92" t="s">
        <v>107</v>
      </c>
      <c r="V46" s="93"/>
      <c r="W46" s="93"/>
      <c r="X46" s="93"/>
      <c r="Y46" s="92" t="s">
        <v>107</v>
      </c>
      <c r="Z46" s="92" t="s">
        <v>107</v>
      </c>
      <c r="AA46" s="94">
        <v>0.89</v>
      </c>
      <c r="AB46" s="94">
        <v>0.97299999999999998</v>
      </c>
      <c r="AC46" s="95">
        <v>8</v>
      </c>
    </row>
    <row r="47" spans="1:29" x14ac:dyDescent="0.25">
      <c r="A47" s="3" t="s">
        <v>112</v>
      </c>
      <c r="C47" s="6">
        <v>31</v>
      </c>
      <c r="D47" s="87">
        <v>2</v>
      </c>
      <c r="E47" s="88">
        <v>6.4516129032258063E-2</v>
      </c>
      <c r="F47" s="87">
        <v>45</v>
      </c>
      <c r="G47" s="89">
        <v>0.99735416666666676</v>
      </c>
      <c r="H47" s="89">
        <v>0.99520833333333325</v>
      </c>
      <c r="I47" s="89">
        <v>0.99873816123538561</v>
      </c>
      <c r="J47" s="89">
        <v>0.99921504020690921</v>
      </c>
      <c r="K47" s="89">
        <v>0.99920994016859266</v>
      </c>
      <c r="L47" s="90"/>
      <c r="M47" s="88"/>
      <c r="N47" s="91"/>
      <c r="O47" s="91"/>
      <c r="P47" s="91"/>
      <c r="Q47" s="91"/>
      <c r="R47" s="91"/>
      <c r="S47" s="92" t="s">
        <v>107</v>
      </c>
      <c r="T47" s="92" t="s">
        <v>107</v>
      </c>
      <c r="U47" s="92" t="s">
        <v>107</v>
      </c>
      <c r="V47" s="93"/>
      <c r="W47" s="93"/>
      <c r="X47" s="93"/>
      <c r="Y47" s="92" t="s">
        <v>107</v>
      </c>
      <c r="Z47" s="92" t="s">
        <v>107</v>
      </c>
      <c r="AA47" s="94">
        <v>0.89</v>
      </c>
      <c r="AB47" s="94">
        <v>0.97299999999999998</v>
      </c>
      <c r="AC47" s="95">
        <v>8</v>
      </c>
    </row>
    <row r="48" spans="1:29" x14ac:dyDescent="0.25">
      <c r="A48" s="3" t="s">
        <v>113</v>
      </c>
      <c r="C48" s="6">
        <v>49</v>
      </c>
      <c r="D48" s="87">
        <v>6</v>
      </c>
      <c r="E48" s="88">
        <v>0.12244897959183673</v>
      </c>
      <c r="F48" s="87">
        <v>75</v>
      </c>
      <c r="G48" s="89">
        <v>0.99837777777777781</v>
      </c>
      <c r="H48" s="89">
        <v>0.99810138888888889</v>
      </c>
      <c r="I48" s="89">
        <v>0.99759456589840079</v>
      </c>
      <c r="J48" s="89">
        <v>0.99698234699390564</v>
      </c>
      <c r="K48" s="89">
        <v>0.99297531009855722</v>
      </c>
      <c r="L48" s="90">
        <v>4</v>
      </c>
      <c r="M48" s="88">
        <v>8.1632653061224483E-2</v>
      </c>
      <c r="N48" s="91">
        <v>7.3533333333333326</v>
      </c>
      <c r="O48" s="91">
        <v>7.580000000000001</v>
      </c>
      <c r="P48" s="91">
        <v>7.9725000000000001</v>
      </c>
      <c r="Q48" s="91">
        <v>8.26</v>
      </c>
      <c r="R48" s="91">
        <v>8.9</v>
      </c>
      <c r="S48" s="92" t="s">
        <v>107</v>
      </c>
      <c r="T48" s="92" t="s">
        <v>107</v>
      </c>
      <c r="U48" s="92" t="s">
        <v>107</v>
      </c>
      <c r="V48" s="93">
        <f t="shared" si="1"/>
        <v>0.91149117349695286</v>
      </c>
      <c r="W48" s="93">
        <f t="shared" si="0"/>
        <v>0.94148765504927856</v>
      </c>
      <c r="X48" s="93">
        <f t="shared" si="2"/>
        <v>0.92648941427311571</v>
      </c>
      <c r="Y48" s="92" t="s">
        <v>107</v>
      </c>
      <c r="Z48" s="92" t="s">
        <v>107</v>
      </c>
      <c r="AA48" s="94">
        <v>0.89</v>
      </c>
      <c r="AB48" s="94">
        <v>0.97299999999999998</v>
      </c>
      <c r="AC48" s="95">
        <v>8</v>
      </c>
    </row>
    <row r="49" spans="1:29" x14ac:dyDescent="0.25">
      <c r="A49" s="3" t="s">
        <v>114</v>
      </c>
      <c r="C49" s="6">
        <v>50</v>
      </c>
      <c r="D49" s="87">
        <v>4</v>
      </c>
      <c r="E49" s="88">
        <v>0.08</v>
      </c>
      <c r="F49" s="87">
        <v>86</v>
      </c>
      <c r="G49" s="89">
        <v>0.99776875000000009</v>
      </c>
      <c r="H49" s="89">
        <v>0.99409791666666658</v>
      </c>
      <c r="I49" s="89">
        <v>0.98992502831419305</v>
      </c>
      <c r="J49" s="89">
        <v>0.99809973398844409</v>
      </c>
      <c r="K49" s="89">
        <v>0.99790078872289401</v>
      </c>
      <c r="L49" s="90">
        <v>2</v>
      </c>
      <c r="M49" s="88">
        <v>0.04</v>
      </c>
      <c r="N49" s="91">
        <v>7.65</v>
      </c>
      <c r="O49" s="91">
        <v>7.7050000000000001</v>
      </c>
      <c r="P49" s="91">
        <v>8.01</v>
      </c>
      <c r="Q49" s="91">
        <v>8.07</v>
      </c>
      <c r="R49" s="91">
        <v>8.7225000000000001</v>
      </c>
      <c r="S49" s="92" t="s">
        <v>107</v>
      </c>
      <c r="T49" s="92" t="s">
        <v>107</v>
      </c>
      <c r="U49" s="92" t="s">
        <v>107</v>
      </c>
      <c r="V49" s="93">
        <f t="shared" si="1"/>
        <v>0.90254986699422202</v>
      </c>
      <c r="W49" s="93">
        <f t="shared" si="0"/>
        <v>0.93507539436144693</v>
      </c>
      <c r="X49" s="93">
        <f t="shared" si="2"/>
        <v>0.91881263067783447</v>
      </c>
      <c r="Y49" s="92" t="s">
        <v>107</v>
      </c>
      <c r="Z49" s="92" t="s">
        <v>107</v>
      </c>
      <c r="AA49" s="94">
        <v>0.89</v>
      </c>
      <c r="AB49" s="94">
        <v>0.97299999999999998</v>
      </c>
      <c r="AC49" s="95">
        <v>8</v>
      </c>
    </row>
    <row r="50" spans="1:29" x14ac:dyDescent="0.25">
      <c r="A50" s="3" t="s">
        <v>115</v>
      </c>
      <c r="C50" s="6">
        <v>77</v>
      </c>
      <c r="D50" s="87">
        <v>2</v>
      </c>
      <c r="E50" s="88">
        <v>2.5974025974025976E-2</v>
      </c>
      <c r="F50" s="87">
        <v>95</v>
      </c>
      <c r="G50" s="89">
        <v>0.99840833333333334</v>
      </c>
      <c r="H50" s="89">
        <v>0.99800416666666669</v>
      </c>
      <c r="I50" s="89">
        <v>0.99910257659223356</v>
      </c>
      <c r="J50" s="89">
        <v>0.99649498727586527</v>
      </c>
      <c r="K50" s="89">
        <v>0.98525073369344074</v>
      </c>
      <c r="L50" s="90">
        <v>4</v>
      </c>
      <c r="M50" s="88">
        <v>5.1948051948051951E-2</v>
      </c>
      <c r="N50" s="91">
        <v>0</v>
      </c>
      <c r="O50" s="91">
        <v>7.82</v>
      </c>
      <c r="P50" s="91">
        <v>0</v>
      </c>
      <c r="Q50" s="91">
        <v>7.6725000000000003</v>
      </c>
      <c r="R50" s="91">
        <v>8.4</v>
      </c>
      <c r="S50" s="92" t="s">
        <v>107</v>
      </c>
      <c r="T50" s="92" t="s">
        <v>107</v>
      </c>
      <c r="U50" s="92" t="s">
        <v>107</v>
      </c>
      <c r="V50" s="93">
        <f t="shared" si="1"/>
        <v>0.88187249363793263</v>
      </c>
      <c r="W50" s="93">
        <f t="shared" si="0"/>
        <v>0.91262536684672035</v>
      </c>
      <c r="X50" s="93">
        <f t="shared" si="2"/>
        <v>0.89724893024232655</v>
      </c>
      <c r="Y50" s="92" t="s">
        <v>107</v>
      </c>
      <c r="Z50" s="92" t="s">
        <v>107</v>
      </c>
      <c r="AA50" s="94">
        <v>0.89</v>
      </c>
      <c r="AB50" s="94">
        <v>0.97299999999999998</v>
      </c>
      <c r="AC50" s="95">
        <v>8</v>
      </c>
    </row>
    <row r="51" spans="1:29" x14ac:dyDescent="0.25">
      <c r="A51" s="3" t="s">
        <v>116</v>
      </c>
      <c r="C51" s="6">
        <v>34</v>
      </c>
      <c r="D51" s="87">
        <v>3</v>
      </c>
      <c r="E51" s="88">
        <v>8.8235294117647065E-2</v>
      </c>
      <c r="F51" s="87">
        <v>53</v>
      </c>
      <c r="G51" s="89">
        <v>0.98826111111111115</v>
      </c>
      <c r="H51" s="89">
        <v>0.9831388888888889</v>
      </c>
      <c r="I51" s="89">
        <v>0.99620879847296973</v>
      </c>
      <c r="J51" s="89">
        <v>0.9985911205836705</v>
      </c>
      <c r="K51" s="89">
        <v>0.99851335071382086</v>
      </c>
      <c r="L51" s="90">
        <v>1</v>
      </c>
      <c r="M51" s="88">
        <v>2.9411764705882353E-2</v>
      </c>
      <c r="N51" s="91">
        <v>7.8</v>
      </c>
      <c r="O51" s="91">
        <v>7.62</v>
      </c>
      <c r="P51" s="91">
        <v>7.55</v>
      </c>
      <c r="Q51" s="91">
        <v>7.98</v>
      </c>
      <c r="R51" s="91">
        <v>8.69</v>
      </c>
      <c r="S51" s="92" t="s">
        <v>107</v>
      </c>
      <c r="T51" s="92" t="s">
        <v>107</v>
      </c>
      <c r="U51" s="92" t="s">
        <v>107</v>
      </c>
      <c r="V51" s="93">
        <f t="shared" si="1"/>
        <v>0.89829556029183522</v>
      </c>
      <c r="W51" s="93">
        <f t="shared" si="0"/>
        <v>0.93375667535691043</v>
      </c>
      <c r="X51" s="93">
        <f t="shared" si="2"/>
        <v>0.91602611782437282</v>
      </c>
      <c r="Y51" s="92" t="s">
        <v>107</v>
      </c>
      <c r="Z51" s="92" t="s">
        <v>107</v>
      </c>
      <c r="AA51" s="94">
        <v>0.89</v>
      </c>
      <c r="AB51" s="94">
        <v>0.97299999999999998</v>
      </c>
      <c r="AC51" s="95">
        <v>8</v>
      </c>
    </row>
    <row r="52" spans="1:29" x14ac:dyDescent="0.25">
      <c r="A52" s="3" t="s">
        <v>155</v>
      </c>
      <c r="C52" s="6">
        <v>208</v>
      </c>
      <c r="D52" s="87">
        <v>23</v>
      </c>
      <c r="E52" s="88">
        <v>0.11057692307692307</v>
      </c>
      <c r="F52" s="87">
        <v>57</v>
      </c>
      <c r="G52" s="89">
        <v>0.99487681159420271</v>
      </c>
      <c r="H52" s="89">
        <v>0.99597536231884054</v>
      </c>
      <c r="I52" s="89">
        <v>0.99390443451842247</v>
      </c>
      <c r="J52" s="89">
        <v>0.998377155349368</v>
      </c>
      <c r="K52" s="89">
        <v>0.99621865499587303</v>
      </c>
      <c r="L52" s="90"/>
      <c r="M52" s="88"/>
      <c r="N52" s="91"/>
      <c r="O52" s="91"/>
      <c r="P52" s="91"/>
      <c r="Q52" s="91"/>
      <c r="R52" s="91"/>
      <c r="S52" s="92" t="s">
        <v>107</v>
      </c>
      <c r="T52" s="92" t="s">
        <v>107</v>
      </c>
      <c r="U52" s="92" t="s">
        <v>107</v>
      </c>
      <c r="V52" s="93"/>
      <c r="W52" s="93"/>
      <c r="X52" s="93"/>
      <c r="Y52" s="92" t="s">
        <v>107</v>
      </c>
      <c r="Z52" s="92" t="s">
        <v>107</v>
      </c>
      <c r="AA52" s="94">
        <v>0.89</v>
      </c>
      <c r="AB52" s="94">
        <v>0.97299999999999998</v>
      </c>
      <c r="AC52" s="95">
        <v>8</v>
      </c>
    </row>
    <row r="53" spans="1:29" x14ac:dyDescent="0.25">
      <c r="A53" s="3" t="s">
        <v>118</v>
      </c>
      <c r="C53" s="6">
        <v>167</v>
      </c>
      <c r="D53" s="87">
        <v>2</v>
      </c>
      <c r="E53" s="88">
        <v>1.1976047904191617E-2</v>
      </c>
      <c r="F53" s="87">
        <v>6</v>
      </c>
      <c r="G53" s="89">
        <v>0.99988333333333324</v>
      </c>
      <c r="H53" s="89">
        <v>0.9995291666666668</v>
      </c>
      <c r="I53" s="89">
        <v>0.9999510319855478</v>
      </c>
      <c r="J53" s="89">
        <v>0.99998568005031996</v>
      </c>
      <c r="K53" s="89">
        <v>0.99700156953599717</v>
      </c>
      <c r="L53" s="90"/>
      <c r="M53" s="88"/>
      <c r="N53" s="91"/>
      <c r="O53" s="91"/>
      <c r="P53" s="91"/>
      <c r="Q53" s="91"/>
      <c r="R53" s="91"/>
      <c r="S53" s="92" t="s">
        <v>107</v>
      </c>
      <c r="T53" s="92" t="s">
        <v>107</v>
      </c>
      <c r="U53" s="92" t="s">
        <v>107</v>
      </c>
      <c r="V53" s="93"/>
      <c r="W53" s="93"/>
      <c r="X53" s="93"/>
      <c r="Y53" s="92" t="s">
        <v>107</v>
      </c>
      <c r="Z53" s="92" t="s">
        <v>107</v>
      </c>
      <c r="AA53" s="94">
        <v>0.89</v>
      </c>
      <c r="AB53" s="94">
        <v>0.97299999999999998</v>
      </c>
      <c r="AC53" s="95">
        <v>8</v>
      </c>
    </row>
    <row r="54" spans="1:29" x14ac:dyDescent="0.25">
      <c r="A54" s="3" t="s">
        <v>119</v>
      </c>
      <c r="C54" s="6">
        <v>90</v>
      </c>
      <c r="D54" s="87">
        <v>1</v>
      </c>
      <c r="E54" s="88">
        <v>1.1111111111111112E-2</v>
      </c>
      <c r="F54" s="87">
        <v>7</v>
      </c>
      <c r="G54" s="89">
        <v>0.99889166666666673</v>
      </c>
      <c r="H54" s="89">
        <v>1</v>
      </c>
      <c r="I54" s="89">
        <v>0.99511868470244946</v>
      </c>
      <c r="J54" s="89">
        <v>0.99806783676147459</v>
      </c>
      <c r="K54" s="89">
        <v>0.99857271194458008</v>
      </c>
      <c r="L54" s="90"/>
      <c r="M54" s="88"/>
      <c r="N54" s="91"/>
      <c r="O54" s="91"/>
      <c r="P54" s="91"/>
      <c r="Q54" s="91"/>
      <c r="R54" s="91"/>
      <c r="S54" s="92" t="s">
        <v>107</v>
      </c>
      <c r="T54" s="92" t="s">
        <v>107</v>
      </c>
      <c r="U54" s="92" t="s">
        <v>107</v>
      </c>
      <c r="V54" s="93"/>
      <c r="W54" s="93"/>
      <c r="X54" s="93"/>
      <c r="Y54" s="92" t="s">
        <v>107</v>
      </c>
      <c r="Z54" s="92" t="s">
        <v>107</v>
      </c>
      <c r="AA54" s="94">
        <v>0.89</v>
      </c>
      <c r="AB54" s="94">
        <v>0.97299999999999998</v>
      </c>
      <c r="AC54" s="95">
        <v>8</v>
      </c>
    </row>
    <row r="55" spans="1:29" x14ac:dyDescent="0.25">
      <c r="A55" s="3" t="s">
        <v>120</v>
      </c>
      <c r="C55" s="6">
        <v>119</v>
      </c>
      <c r="D55" s="87">
        <v>0</v>
      </c>
      <c r="E55" s="88">
        <v>0</v>
      </c>
      <c r="F55" s="87"/>
      <c r="G55" s="89" t="s">
        <v>107</v>
      </c>
      <c r="H55" s="89" t="s">
        <v>107</v>
      </c>
      <c r="I55" s="89" t="s">
        <v>107</v>
      </c>
      <c r="J55" s="89" t="s">
        <v>107</v>
      </c>
      <c r="K55" s="89" t="s">
        <v>107</v>
      </c>
      <c r="L55" s="90"/>
      <c r="M55" s="88"/>
      <c r="N55" s="91"/>
      <c r="O55" s="91"/>
      <c r="P55" s="91"/>
      <c r="Q55" s="91"/>
      <c r="R55" s="91"/>
      <c r="S55" s="92" t="s">
        <v>107</v>
      </c>
      <c r="T55" s="92" t="s">
        <v>107</v>
      </c>
      <c r="U55" s="92" t="s">
        <v>107</v>
      </c>
      <c r="V55" s="93"/>
      <c r="W55" s="93"/>
      <c r="X55" s="93"/>
      <c r="Y55" s="92" t="s">
        <v>107</v>
      </c>
      <c r="Z55" s="92" t="s">
        <v>107</v>
      </c>
      <c r="AA55" s="94">
        <v>0.89</v>
      </c>
      <c r="AB55" s="94">
        <v>0.97299999999999998</v>
      </c>
      <c r="AC55" s="95">
        <v>8</v>
      </c>
    </row>
    <row r="56" spans="1:29" x14ac:dyDescent="0.25">
      <c r="A56" s="3" t="s">
        <v>121</v>
      </c>
      <c r="C56" s="6">
        <v>290</v>
      </c>
      <c r="D56" s="87">
        <v>4</v>
      </c>
      <c r="E56" s="88">
        <v>1.3793103448275862E-2</v>
      </c>
      <c r="F56" s="87">
        <v>17</v>
      </c>
      <c r="G56" s="89">
        <v>0.99677916666666677</v>
      </c>
      <c r="H56" s="89">
        <v>0.99891041666666658</v>
      </c>
      <c r="I56" s="89">
        <v>0.9987233775609069</v>
      </c>
      <c r="J56" s="89">
        <v>0.99688166300455738</v>
      </c>
      <c r="K56" s="89">
        <v>0.99491200129191071</v>
      </c>
      <c r="L56" s="90"/>
      <c r="M56" s="88"/>
      <c r="N56" s="91"/>
      <c r="O56" s="91"/>
      <c r="P56" s="91"/>
      <c r="Q56" s="91"/>
      <c r="R56" s="91"/>
      <c r="S56" s="92" t="s">
        <v>107</v>
      </c>
      <c r="T56" s="92" t="s">
        <v>107</v>
      </c>
      <c r="U56" s="92" t="s">
        <v>107</v>
      </c>
      <c r="V56" s="93"/>
      <c r="W56" s="93"/>
      <c r="X56" s="93"/>
      <c r="Y56" s="92" t="s">
        <v>107</v>
      </c>
      <c r="Z56" s="92" t="s">
        <v>107</v>
      </c>
      <c r="AA56" s="94">
        <v>0.89</v>
      </c>
      <c r="AB56" s="94">
        <v>0.97299999999999998</v>
      </c>
      <c r="AC56" s="95">
        <v>8</v>
      </c>
    </row>
    <row r="57" spans="1:29" x14ac:dyDescent="0.25">
      <c r="A57" s="3" t="s">
        <v>122</v>
      </c>
      <c r="C57" s="6">
        <v>257</v>
      </c>
      <c r="D57" s="87">
        <v>2</v>
      </c>
      <c r="E57" s="88">
        <v>7.7821011673151752E-3</v>
      </c>
      <c r="F57" s="87">
        <v>10</v>
      </c>
      <c r="G57" s="89">
        <v>0.9985208333333333</v>
      </c>
      <c r="H57" s="89">
        <v>0.99759166666666665</v>
      </c>
      <c r="I57" s="89">
        <v>0.99824227272139665</v>
      </c>
      <c r="J57" s="89">
        <v>0.99752971331278473</v>
      </c>
      <c r="K57" s="89">
        <v>0.97355560779571537</v>
      </c>
      <c r="L57" s="90"/>
      <c r="M57" s="88"/>
      <c r="N57" s="91"/>
      <c r="O57" s="91"/>
      <c r="P57" s="91"/>
      <c r="Q57" s="91"/>
      <c r="R57" s="91"/>
      <c r="S57" s="92" t="s">
        <v>107</v>
      </c>
      <c r="T57" s="92" t="s">
        <v>107</v>
      </c>
      <c r="U57" s="92" t="s">
        <v>107</v>
      </c>
      <c r="V57" s="93"/>
      <c r="W57" s="93"/>
      <c r="X57" s="93"/>
      <c r="Y57" s="92" t="s">
        <v>107</v>
      </c>
      <c r="Z57" s="92" t="s">
        <v>107</v>
      </c>
      <c r="AA57" s="94">
        <v>0.89</v>
      </c>
      <c r="AB57" s="94">
        <v>0.97299999999999998</v>
      </c>
      <c r="AC57" s="95">
        <v>8</v>
      </c>
    </row>
    <row r="58" spans="1:29" x14ac:dyDescent="0.25">
      <c r="A58" s="3" t="s">
        <v>123</v>
      </c>
      <c r="C58" s="6">
        <v>33</v>
      </c>
      <c r="D58" s="87">
        <v>0</v>
      </c>
      <c r="E58" s="88">
        <v>0</v>
      </c>
      <c r="F58" s="87"/>
      <c r="G58" s="89" t="s">
        <v>107</v>
      </c>
      <c r="H58" s="89" t="s">
        <v>107</v>
      </c>
      <c r="I58" s="89" t="s">
        <v>107</v>
      </c>
      <c r="J58" s="89">
        <v>0.97705261843592861</v>
      </c>
      <c r="K58" s="89">
        <v>0.98909999999999998</v>
      </c>
      <c r="L58" s="90"/>
      <c r="M58" s="88"/>
      <c r="N58" s="91"/>
      <c r="O58" s="91"/>
      <c r="P58" s="91"/>
      <c r="Q58" s="91"/>
      <c r="R58" s="91"/>
      <c r="S58" s="92" t="s">
        <v>107</v>
      </c>
      <c r="T58" s="92" t="s">
        <v>107</v>
      </c>
      <c r="U58" s="92" t="s">
        <v>107</v>
      </c>
      <c r="V58" s="93"/>
      <c r="W58" s="93"/>
      <c r="X58" s="93"/>
      <c r="Y58" s="92" t="s">
        <v>107</v>
      </c>
      <c r="Z58" s="92" t="s">
        <v>107</v>
      </c>
      <c r="AA58" s="94">
        <v>0.89</v>
      </c>
      <c r="AB58" s="94">
        <v>0.97299999999999998</v>
      </c>
      <c r="AC58" s="95">
        <v>8</v>
      </c>
    </row>
    <row r="59" spans="1:29" x14ac:dyDescent="0.25">
      <c r="A59" s="3" t="s">
        <v>124</v>
      </c>
      <c r="C59" s="6">
        <v>77</v>
      </c>
      <c r="D59" s="87">
        <v>0</v>
      </c>
      <c r="E59" s="88">
        <v>0</v>
      </c>
      <c r="F59" s="87"/>
      <c r="G59" s="89" t="s">
        <v>107</v>
      </c>
      <c r="H59" s="89" t="s">
        <v>107</v>
      </c>
      <c r="I59" s="89" t="s">
        <v>107</v>
      </c>
      <c r="J59" s="89" t="s">
        <v>107</v>
      </c>
      <c r="K59" s="89" t="s">
        <v>107</v>
      </c>
      <c r="L59" s="90"/>
      <c r="M59" s="88"/>
      <c r="N59" s="91"/>
      <c r="O59" s="91"/>
      <c r="P59" s="91"/>
      <c r="Q59" s="91"/>
      <c r="R59" s="91"/>
      <c r="S59" s="92" t="s">
        <v>107</v>
      </c>
      <c r="T59" s="92" t="s">
        <v>107</v>
      </c>
      <c r="U59" s="92" t="s">
        <v>107</v>
      </c>
      <c r="V59" s="93"/>
      <c r="W59" s="93"/>
      <c r="X59" s="93"/>
      <c r="Y59" s="92" t="s">
        <v>107</v>
      </c>
      <c r="Z59" s="92" t="s">
        <v>107</v>
      </c>
      <c r="AA59" s="94">
        <v>0.89</v>
      </c>
      <c r="AB59" s="94">
        <v>0.97299999999999998</v>
      </c>
      <c r="AC59" s="95">
        <v>8</v>
      </c>
    </row>
    <row r="60" spans="1:29" x14ac:dyDescent="0.25">
      <c r="A60" s="3" t="s">
        <v>125</v>
      </c>
      <c r="C60" s="6">
        <v>270</v>
      </c>
      <c r="D60" s="87">
        <v>0</v>
      </c>
      <c r="E60" s="88">
        <v>0</v>
      </c>
      <c r="F60" s="87"/>
      <c r="G60" s="89" t="s">
        <v>107</v>
      </c>
      <c r="H60" s="89" t="s">
        <v>107</v>
      </c>
      <c r="I60" s="89" t="s">
        <v>107</v>
      </c>
      <c r="J60" s="89" t="s">
        <v>107</v>
      </c>
      <c r="K60" s="89" t="s">
        <v>107</v>
      </c>
      <c r="L60" s="90"/>
      <c r="M60" s="88"/>
      <c r="N60" s="91"/>
      <c r="O60" s="91"/>
      <c r="P60" s="91"/>
      <c r="Q60" s="91"/>
      <c r="R60" s="91"/>
      <c r="S60" s="92" t="s">
        <v>107</v>
      </c>
      <c r="T60" s="92" t="s">
        <v>107</v>
      </c>
      <c r="U60" s="92" t="s">
        <v>107</v>
      </c>
      <c r="V60" s="93"/>
      <c r="W60" s="93"/>
      <c r="X60" s="93"/>
      <c r="Y60" s="92" t="s">
        <v>107</v>
      </c>
      <c r="Z60" s="92" t="s">
        <v>107</v>
      </c>
      <c r="AA60" s="94">
        <v>0.89</v>
      </c>
      <c r="AB60" s="94">
        <v>0.97299999999999998</v>
      </c>
      <c r="AC60" s="95">
        <v>8</v>
      </c>
    </row>
    <row r="61" spans="1:29" x14ac:dyDescent="0.25">
      <c r="A61" s="3" t="s">
        <v>126</v>
      </c>
      <c r="C61" s="6">
        <v>216</v>
      </c>
      <c r="D61" s="87">
        <v>0</v>
      </c>
      <c r="E61" s="88">
        <v>0</v>
      </c>
      <c r="F61" s="87">
        <v>13</v>
      </c>
      <c r="G61" s="89" t="s">
        <v>107</v>
      </c>
      <c r="H61" s="89" t="s">
        <v>107</v>
      </c>
      <c r="I61" s="89" t="s">
        <v>107</v>
      </c>
      <c r="J61" s="89">
        <v>1</v>
      </c>
      <c r="K61" s="89">
        <v>0.99976290003458668</v>
      </c>
      <c r="L61" s="90"/>
      <c r="M61" s="88"/>
      <c r="N61" s="91"/>
      <c r="O61" s="91"/>
      <c r="P61" s="91"/>
      <c r="Q61" s="91"/>
      <c r="R61" s="91"/>
      <c r="S61" s="92" t="s">
        <v>107</v>
      </c>
      <c r="T61" s="92" t="s">
        <v>107</v>
      </c>
      <c r="U61" s="92" t="s">
        <v>107</v>
      </c>
      <c r="V61" s="93"/>
      <c r="W61" s="93"/>
      <c r="X61" s="93"/>
      <c r="Y61" s="92" t="s">
        <v>107</v>
      </c>
      <c r="Z61" s="92" t="s">
        <v>107</v>
      </c>
      <c r="AA61" s="94">
        <v>0.89</v>
      </c>
      <c r="AB61" s="94">
        <v>0.97299999999999998</v>
      </c>
      <c r="AC61" s="95">
        <v>8</v>
      </c>
    </row>
    <row r="62" spans="1:29" x14ac:dyDescent="0.25">
      <c r="A62" s="3" t="s">
        <v>128</v>
      </c>
      <c r="C62" s="6">
        <v>65</v>
      </c>
      <c r="D62" s="87">
        <v>0</v>
      </c>
      <c r="E62" s="88">
        <v>0</v>
      </c>
      <c r="F62" s="87"/>
      <c r="G62" s="89" t="s">
        <v>107</v>
      </c>
      <c r="H62" s="89" t="s">
        <v>107</v>
      </c>
      <c r="I62" s="89" t="s">
        <v>107</v>
      </c>
      <c r="J62" s="89">
        <v>0.99971314748128248</v>
      </c>
      <c r="K62" s="89">
        <v>0.99611657460530589</v>
      </c>
      <c r="L62" s="90"/>
      <c r="M62" s="88"/>
      <c r="N62" s="91"/>
      <c r="O62" s="91"/>
      <c r="P62" s="91"/>
      <c r="Q62" s="91"/>
      <c r="R62" s="91"/>
      <c r="S62" s="92" t="s">
        <v>107</v>
      </c>
      <c r="T62" s="92" t="s">
        <v>107</v>
      </c>
      <c r="U62" s="92" t="s">
        <v>107</v>
      </c>
      <c r="V62" s="93"/>
      <c r="W62" s="93"/>
      <c r="X62" s="93"/>
      <c r="Y62" s="92" t="s">
        <v>107</v>
      </c>
      <c r="Z62" s="92" t="s">
        <v>107</v>
      </c>
      <c r="AA62" s="94">
        <v>0.89</v>
      </c>
      <c r="AB62" s="94">
        <v>0.97299999999999998</v>
      </c>
      <c r="AC62" s="95">
        <v>8</v>
      </c>
    </row>
    <row r="63" spans="1:29" x14ac:dyDescent="0.25">
      <c r="A63" s="3" t="s">
        <v>129</v>
      </c>
      <c r="C63" s="6">
        <v>95</v>
      </c>
      <c r="D63" s="87">
        <v>1</v>
      </c>
      <c r="E63" s="88">
        <v>1.0526315789473684E-2</v>
      </c>
      <c r="F63" s="87">
        <v>2</v>
      </c>
      <c r="G63" s="89">
        <v>0.99806666666666677</v>
      </c>
      <c r="H63" s="89">
        <v>0.99984166666666674</v>
      </c>
      <c r="I63" s="89">
        <v>0.99932083333333344</v>
      </c>
      <c r="J63" s="89">
        <v>0.99995503743489578</v>
      </c>
      <c r="K63" s="89">
        <v>0.999971555074056</v>
      </c>
      <c r="L63" s="90"/>
      <c r="M63" s="88"/>
      <c r="N63" s="91"/>
      <c r="O63" s="91"/>
      <c r="P63" s="91"/>
      <c r="Q63" s="91"/>
      <c r="R63" s="91"/>
      <c r="S63" s="92" t="s">
        <v>107</v>
      </c>
      <c r="T63" s="92" t="s">
        <v>107</v>
      </c>
      <c r="U63" s="92" t="s">
        <v>107</v>
      </c>
      <c r="V63" s="93"/>
      <c r="W63" s="93"/>
      <c r="X63" s="93"/>
      <c r="Y63" s="92" t="s">
        <v>107</v>
      </c>
      <c r="Z63" s="92" t="s">
        <v>107</v>
      </c>
      <c r="AA63" s="94">
        <v>0.89</v>
      </c>
      <c r="AB63" s="94">
        <v>0.97299999999999998</v>
      </c>
      <c r="AC63" s="95">
        <v>8</v>
      </c>
    </row>
    <row r="65" spans="1:27" x14ac:dyDescent="0.25">
      <c r="A65" s="32" t="s">
        <v>130</v>
      </c>
    </row>
    <row r="66" spans="1:27" x14ac:dyDescent="0.25">
      <c r="A66" s="32" t="s">
        <v>131</v>
      </c>
    </row>
    <row r="72" spans="1:27" s="22" customFormat="1" x14ac:dyDescent="0.25">
      <c r="A72" s="8"/>
      <c r="B72"/>
      <c r="C72"/>
      <c r="D72"/>
      <c r="E72"/>
      <c r="F72" s="8"/>
      <c r="G72" s="8"/>
      <c r="H72" s="8"/>
      <c r="I72" s="8"/>
      <c r="J72" s="8"/>
      <c r="K72" s="8"/>
      <c r="L72" s="8"/>
      <c r="M72" s="18"/>
      <c r="N72" s="19"/>
      <c r="O72" s="19"/>
      <c r="P72" s="19"/>
      <c r="Q72" s="19"/>
      <c r="R72" s="19"/>
      <c r="S72" s="20"/>
      <c r="T72" s="20"/>
      <c r="U72" s="20"/>
      <c r="V72" s="20"/>
      <c r="W72" s="20"/>
      <c r="X72" s="20"/>
      <c r="Y72" s="21"/>
      <c r="Z72" s="21"/>
      <c r="AA72" s="21"/>
    </row>
  </sheetData>
  <mergeCells count="5">
    <mergeCell ref="A2:AC2"/>
    <mergeCell ref="C5:I5"/>
    <mergeCell ref="D6:K6"/>
    <mergeCell ref="L6:R6"/>
    <mergeCell ref="S6:AC6"/>
  </mergeCells>
  <pageMargins left="0.70866141732283472" right="0.70866141732283472" top="0.74803149606299213" bottom="0.74803149606299213" header="0.31496062992125984" footer="0.31496062992125984"/>
  <pageSetup paperSize="9" scale="52" orientation="portrait" r:id="rId1"/>
  <headerFooter>
    <oddFooter>&amp;LAnnexe A4 - DRG 2020 &amp;RPage &amp;P/&amp;N</oddFooter>
  </headerFooter>
  <drawing r:id="rId2"/>
  <legacy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P63"/>
  <sheetViews>
    <sheetView showGridLines="0" topLeftCell="D1" zoomScaleNormal="100" workbookViewId="0">
      <selection activeCell="G5" sqref="G5"/>
    </sheetView>
  </sheetViews>
  <sheetFormatPr baseColWidth="10" defaultColWidth="11.42578125" defaultRowHeight="15" outlineLevelCol="1" x14ac:dyDescent="0.25"/>
  <cols>
    <col min="1" max="1" width="34.85546875" customWidth="1"/>
    <col min="2" max="2" width="3.7109375" customWidth="1"/>
    <col min="3" max="3" width="13.5703125" customWidth="1"/>
    <col min="4" max="4" width="12.28515625" customWidth="1"/>
    <col min="5" max="5" width="15.5703125" customWidth="1"/>
    <col min="6" max="6" width="15.42578125" customWidth="1" outlineLevel="1"/>
    <col min="7" max="10" width="11.42578125" customWidth="1" outlineLevel="1"/>
    <col min="11" max="12" width="13.140625" customWidth="1" outlineLevel="1"/>
    <col min="13" max="13" width="30.140625" bestFit="1" customWidth="1"/>
  </cols>
  <sheetData>
    <row r="1" spans="1:16" ht="69" customHeight="1" x14ac:dyDescent="0.3">
      <c r="A1" s="47" t="str">
        <f>'Histo Qualité Information'!A1</f>
        <v>DRG 2021
Novembre 2020</v>
      </c>
      <c r="C1" s="133" t="s">
        <v>180</v>
      </c>
      <c r="D1" s="133"/>
      <c r="E1" s="133"/>
      <c r="F1" s="133"/>
      <c r="G1" s="133"/>
      <c r="H1" s="133"/>
      <c r="I1" s="133"/>
      <c r="J1" s="133"/>
      <c r="K1" s="133"/>
      <c r="L1" s="133"/>
      <c r="M1" s="133"/>
      <c r="N1" s="133"/>
    </row>
    <row r="3" spans="1:16" ht="15" customHeight="1" x14ac:dyDescent="0.25">
      <c r="E3" s="40"/>
      <c r="F3" s="130" t="s">
        <v>175</v>
      </c>
      <c r="G3" s="131"/>
      <c r="H3" s="131"/>
      <c r="I3" s="131"/>
      <c r="J3" s="131"/>
      <c r="K3" s="131"/>
      <c r="L3" s="131"/>
      <c r="M3" s="131"/>
      <c r="N3" s="131"/>
    </row>
    <row r="4" spans="1:16" s="25" customFormat="1" ht="106.5" customHeight="1" x14ac:dyDescent="0.25">
      <c r="A4" s="81" t="s">
        <v>61</v>
      </c>
      <c r="B4"/>
      <c r="C4" s="62" t="s">
        <v>62</v>
      </c>
      <c r="D4" s="62" t="s">
        <v>176</v>
      </c>
      <c r="E4" s="82" t="s">
        <v>64</v>
      </c>
      <c r="F4" s="61">
        <v>2014</v>
      </c>
      <c r="G4" s="61">
        <v>2015</v>
      </c>
      <c r="H4" s="61">
        <v>2016</v>
      </c>
      <c r="I4" s="61">
        <v>2017</v>
      </c>
      <c r="J4" s="61" t="s">
        <v>65</v>
      </c>
      <c r="K4" s="61">
        <v>2018</v>
      </c>
      <c r="L4" s="61">
        <v>2019</v>
      </c>
      <c r="M4" s="61" t="s">
        <v>177</v>
      </c>
      <c r="N4" s="61" t="s">
        <v>178</v>
      </c>
    </row>
    <row r="5" spans="1:16" x14ac:dyDescent="0.25">
      <c r="A5" s="3" t="s">
        <v>148</v>
      </c>
      <c r="C5" s="7">
        <v>1</v>
      </c>
      <c r="D5" s="7">
        <v>1</v>
      </c>
      <c r="E5" s="23">
        <v>1</v>
      </c>
      <c r="F5" s="83">
        <v>7.67</v>
      </c>
      <c r="G5" s="83">
        <v>7.57</v>
      </c>
      <c r="H5" s="83">
        <v>7.51</v>
      </c>
      <c r="I5" s="83">
        <v>7.13</v>
      </c>
      <c r="J5" s="83">
        <v>7.4033333333333298</v>
      </c>
      <c r="K5" s="84">
        <v>7.35</v>
      </c>
      <c r="L5" s="84">
        <v>7.32</v>
      </c>
      <c r="M5" s="85">
        <f>AVERAGE(I5,K5,L5)</f>
        <v>7.2666666666666666</v>
      </c>
      <c r="N5" s="83">
        <f>IF(ROUND(M5+0.1,2)&lt;7,7,IF(ROUND(M5+0.1,2)&gt;8,8,ROUND(M5+0.1,2)))</f>
        <v>7.37</v>
      </c>
      <c r="P5" s="43"/>
    </row>
    <row r="6" spans="1:16" x14ac:dyDescent="0.25">
      <c r="A6" s="3" t="s">
        <v>71</v>
      </c>
      <c r="C6" s="7">
        <v>1</v>
      </c>
      <c r="D6" s="7">
        <v>1</v>
      </c>
      <c r="E6" s="23">
        <v>1</v>
      </c>
      <c r="F6" s="83">
        <v>7.67</v>
      </c>
      <c r="G6" s="83">
        <v>7.69</v>
      </c>
      <c r="H6" s="83">
        <v>7.19</v>
      </c>
      <c r="I6" s="83">
        <v>7.73</v>
      </c>
      <c r="J6" s="83">
        <v>7.5366666666666662</v>
      </c>
      <c r="K6" s="84">
        <v>7.77</v>
      </c>
      <c r="L6" s="84">
        <v>8.0299999999999994</v>
      </c>
      <c r="M6" s="83">
        <f t="shared" ref="M6:M48" si="0">AVERAGE(I6,K6,L6)</f>
        <v>7.8433333333333337</v>
      </c>
      <c r="N6" s="83">
        <f t="shared" ref="N6:N42" si="1">IF(ROUND(M6+0.1,2)&lt;7,7,IF(ROUND(M6+0.1,2)&gt;8,8,ROUND(M6+0.1,2)))</f>
        <v>7.94</v>
      </c>
      <c r="P6" s="43"/>
    </row>
    <row r="7" spans="1:16" x14ac:dyDescent="0.25">
      <c r="A7" s="3" t="s">
        <v>72</v>
      </c>
      <c r="C7" s="7">
        <v>1</v>
      </c>
      <c r="D7" s="7">
        <v>1</v>
      </c>
      <c r="E7" s="23">
        <v>1</v>
      </c>
      <c r="F7" s="83">
        <v>7.67</v>
      </c>
      <c r="G7" s="83">
        <v>6.65</v>
      </c>
      <c r="H7" s="83">
        <v>6.46</v>
      </c>
      <c r="I7" s="83">
        <v>7.65</v>
      </c>
      <c r="J7" s="83">
        <v>6.919999999999999</v>
      </c>
      <c r="K7" s="84">
        <v>7.43</v>
      </c>
      <c r="L7" s="84">
        <v>7.48</v>
      </c>
      <c r="M7" s="83">
        <f t="shared" si="0"/>
        <v>7.5200000000000005</v>
      </c>
      <c r="N7" s="83">
        <f t="shared" si="1"/>
        <v>7.62</v>
      </c>
      <c r="P7" s="43"/>
    </row>
    <row r="8" spans="1:16" x14ac:dyDescent="0.25">
      <c r="A8" s="3" t="s">
        <v>73</v>
      </c>
      <c r="C8" s="7">
        <v>1</v>
      </c>
      <c r="D8" s="7">
        <v>1</v>
      </c>
      <c r="E8" s="23">
        <v>1</v>
      </c>
      <c r="F8" s="83">
        <v>7.67</v>
      </c>
      <c r="G8" s="83">
        <v>7.57</v>
      </c>
      <c r="H8" s="83">
        <v>7.31</v>
      </c>
      <c r="I8" s="83">
        <v>7.03</v>
      </c>
      <c r="J8" s="83">
        <v>7.3033333333333337</v>
      </c>
      <c r="K8" s="84">
        <v>6.84</v>
      </c>
      <c r="L8" s="84">
        <v>6.55</v>
      </c>
      <c r="M8" s="83">
        <f t="shared" si="0"/>
        <v>6.8066666666666675</v>
      </c>
      <c r="N8" s="83">
        <f t="shared" si="1"/>
        <v>7</v>
      </c>
      <c r="P8" s="43"/>
    </row>
    <row r="9" spans="1:16" x14ac:dyDescent="0.25">
      <c r="A9" s="3" t="s">
        <v>74</v>
      </c>
      <c r="C9" s="7">
        <v>1</v>
      </c>
      <c r="D9" s="7">
        <v>1</v>
      </c>
      <c r="E9" s="23">
        <v>1</v>
      </c>
      <c r="F9" s="83">
        <v>7.67</v>
      </c>
      <c r="G9" s="83">
        <v>7.65</v>
      </c>
      <c r="H9" s="83">
        <v>7.61</v>
      </c>
      <c r="I9" s="83">
        <v>7.4</v>
      </c>
      <c r="J9" s="83">
        <v>7.5533333333333346</v>
      </c>
      <c r="K9" s="84">
        <v>7.49</v>
      </c>
      <c r="L9" s="84">
        <v>7.71</v>
      </c>
      <c r="M9" s="83">
        <f t="shared" si="0"/>
        <v>7.5333333333333341</v>
      </c>
      <c r="N9" s="83">
        <f t="shared" si="1"/>
        <v>7.63</v>
      </c>
      <c r="P9" s="43"/>
    </row>
    <row r="10" spans="1:16" x14ac:dyDescent="0.25">
      <c r="A10" s="3" t="s">
        <v>149</v>
      </c>
      <c r="C10" s="7">
        <v>1</v>
      </c>
      <c r="D10" s="7">
        <v>1</v>
      </c>
      <c r="E10" s="23">
        <v>1</v>
      </c>
      <c r="F10" s="83">
        <v>7.67</v>
      </c>
      <c r="G10" s="83">
        <v>7.14</v>
      </c>
      <c r="H10" s="83">
        <v>7.06</v>
      </c>
      <c r="I10" s="83">
        <v>6.92</v>
      </c>
      <c r="J10" s="83">
        <v>7.0399999999999991</v>
      </c>
      <c r="K10" s="84">
        <v>6.73</v>
      </c>
      <c r="L10" s="84">
        <v>6.85</v>
      </c>
      <c r="M10" s="83">
        <f t="shared" si="0"/>
        <v>6.833333333333333</v>
      </c>
      <c r="N10" s="83">
        <f t="shared" si="1"/>
        <v>7</v>
      </c>
      <c r="P10" s="43"/>
    </row>
    <row r="11" spans="1:16" x14ac:dyDescent="0.25">
      <c r="A11" s="3" t="s">
        <v>76</v>
      </c>
      <c r="C11" s="7">
        <v>1</v>
      </c>
      <c r="D11" s="7">
        <v>1</v>
      </c>
      <c r="E11" s="23">
        <v>1</v>
      </c>
      <c r="F11" s="83">
        <v>7.67</v>
      </c>
      <c r="G11" s="83">
        <v>7.31</v>
      </c>
      <c r="H11" s="83">
        <v>7.27</v>
      </c>
      <c r="I11" s="83">
        <v>7.14</v>
      </c>
      <c r="J11" s="83">
        <v>7.2399999999999993</v>
      </c>
      <c r="K11" s="84">
        <v>7.2</v>
      </c>
      <c r="L11" s="84">
        <v>7.14</v>
      </c>
      <c r="M11" s="83">
        <f t="shared" si="0"/>
        <v>7.16</v>
      </c>
      <c r="N11" s="83">
        <f t="shared" si="1"/>
        <v>7.26</v>
      </c>
      <c r="P11" s="43"/>
    </row>
    <row r="12" spans="1:16" x14ac:dyDescent="0.25">
      <c r="A12" s="3" t="s">
        <v>77</v>
      </c>
      <c r="C12" s="7">
        <v>1</v>
      </c>
      <c r="D12" s="7">
        <v>1</v>
      </c>
      <c r="E12" s="23">
        <v>1</v>
      </c>
      <c r="F12" s="83">
        <v>7.67</v>
      </c>
      <c r="G12" s="83">
        <v>7.83</v>
      </c>
      <c r="H12" s="83">
        <v>7.82</v>
      </c>
      <c r="I12" s="83">
        <v>7.61</v>
      </c>
      <c r="J12" s="83">
        <v>7.7533333333333339</v>
      </c>
      <c r="K12" s="84">
        <v>7.76</v>
      </c>
      <c r="L12" s="84">
        <v>7.79</v>
      </c>
      <c r="M12" s="83">
        <f t="shared" si="0"/>
        <v>7.72</v>
      </c>
      <c r="N12" s="83">
        <f t="shared" si="1"/>
        <v>7.82</v>
      </c>
      <c r="P12" s="43"/>
    </row>
    <row r="13" spans="1:16" x14ac:dyDescent="0.25">
      <c r="A13" s="3" t="s">
        <v>78</v>
      </c>
      <c r="C13" s="7">
        <v>1</v>
      </c>
      <c r="D13" s="7">
        <v>1</v>
      </c>
      <c r="E13" s="23">
        <v>1</v>
      </c>
      <c r="F13" s="83">
        <v>7.67</v>
      </c>
      <c r="G13" s="83">
        <v>7.68</v>
      </c>
      <c r="H13" s="83">
        <v>7.67</v>
      </c>
      <c r="I13" s="83">
        <v>7.73</v>
      </c>
      <c r="J13" s="83">
        <v>7.6933333333333325</v>
      </c>
      <c r="K13" s="84">
        <v>7.71</v>
      </c>
      <c r="L13" s="84">
        <v>7.91</v>
      </c>
      <c r="M13" s="83">
        <f t="shared" si="0"/>
        <v>7.7833333333333341</v>
      </c>
      <c r="N13" s="83">
        <f t="shared" si="1"/>
        <v>7.88</v>
      </c>
      <c r="P13" s="43"/>
    </row>
    <row r="14" spans="1:16" x14ac:dyDescent="0.25">
      <c r="A14" s="3" t="s">
        <v>79</v>
      </c>
      <c r="C14" s="7">
        <v>1</v>
      </c>
      <c r="D14" s="7">
        <v>1</v>
      </c>
      <c r="E14" s="23">
        <v>1</v>
      </c>
      <c r="F14" s="83">
        <v>7.67</v>
      </c>
      <c r="G14" s="83">
        <v>7.73</v>
      </c>
      <c r="H14" s="83">
        <v>7.52</v>
      </c>
      <c r="I14" s="83">
        <v>7.17</v>
      </c>
      <c r="J14" s="83">
        <v>7.4733333333333336</v>
      </c>
      <c r="K14" s="84">
        <v>6.75</v>
      </c>
      <c r="L14" s="84">
        <v>6.69</v>
      </c>
      <c r="M14" s="83">
        <f t="shared" si="0"/>
        <v>6.87</v>
      </c>
      <c r="N14" s="83">
        <f t="shared" si="1"/>
        <v>7</v>
      </c>
      <c r="P14" s="43"/>
    </row>
    <row r="15" spans="1:16" x14ac:dyDescent="0.25">
      <c r="A15" s="34" t="s">
        <v>80</v>
      </c>
      <c r="C15" s="7">
        <v>1</v>
      </c>
      <c r="D15" s="7">
        <v>1</v>
      </c>
      <c r="E15" s="23">
        <v>1</v>
      </c>
      <c r="F15" s="83"/>
      <c r="G15" s="83">
        <v>6.58</v>
      </c>
      <c r="H15" s="83">
        <v>7.2</v>
      </c>
      <c r="I15" s="83">
        <v>7.21</v>
      </c>
      <c r="J15" s="83">
        <v>6.996666666666667</v>
      </c>
      <c r="K15" s="84">
        <v>7.52</v>
      </c>
      <c r="L15" s="84">
        <v>7.74</v>
      </c>
      <c r="M15" s="83">
        <f t="shared" si="0"/>
        <v>7.4899999999999993</v>
      </c>
      <c r="N15" s="83">
        <f t="shared" si="1"/>
        <v>7.59</v>
      </c>
      <c r="P15" s="43"/>
    </row>
    <row r="16" spans="1:16" x14ac:dyDescent="0.25">
      <c r="A16" s="3" t="s">
        <v>81</v>
      </c>
      <c r="C16" s="7">
        <v>1</v>
      </c>
      <c r="D16" s="7">
        <v>1</v>
      </c>
      <c r="E16" s="23">
        <v>1</v>
      </c>
      <c r="F16" s="83">
        <v>7.67</v>
      </c>
      <c r="G16" s="83">
        <v>7.46</v>
      </c>
      <c r="H16" s="83">
        <v>7.26</v>
      </c>
      <c r="I16" s="83">
        <v>7.09</v>
      </c>
      <c r="J16" s="83">
        <v>7.27</v>
      </c>
      <c r="K16" s="84">
        <v>6.92</v>
      </c>
      <c r="L16" s="84">
        <v>7.2</v>
      </c>
      <c r="M16" s="83">
        <f t="shared" si="0"/>
        <v>7.07</v>
      </c>
      <c r="N16" s="83">
        <f t="shared" si="1"/>
        <v>7.17</v>
      </c>
      <c r="P16" s="43"/>
    </row>
    <row r="17" spans="1:16" x14ac:dyDescent="0.25">
      <c r="A17" s="3" t="s">
        <v>82</v>
      </c>
      <c r="C17" s="7">
        <v>1</v>
      </c>
      <c r="D17" s="7">
        <v>1</v>
      </c>
      <c r="E17" s="23">
        <v>1</v>
      </c>
      <c r="F17" s="83">
        <v>7.67</v>
      </c>
      <c r="G17" s="83">
        <v>7.71</v>
      </c>
      <c r="H17" s="83">
        <v>7.31</v>
      </c>
      <c r="I17" s="83">
        <v>7.37</v>
      </c>
      <c r="J17" s="83">
        <v>7.4633333333333338</v>
      </c>
      <c r="K17" s="84">
        <v>7.19</v>
      </c>
      <c r="L17" s="84">
        <v>7.52</v>
      </c>
      <c r="M17" s="83">
        <f t="shared" si="0"/>
        <v>7.3599999999999994</v>
      </c>
      <c r="N17" s="83">
        <f t="shared" si="1"/>
        <v>7.46</v>
      </c>
      <c r="P17" s="43"/>
    </row>
    <row r="18" spans="1:16" x14ac:dyDescent="0.25">
      <c r="A18" s="3" t="s">
        <v>150</v>
      </c>
      <c r="C18" s="7">
        <v>1</v>
      </c>
      <c r="D18" s="7">
        <v>2</v>
      </c>
      <c r="E18" s="23">
        <v>2</v>
      </c>
      <c r="F18" s="83">
        <v>7.67</v>
      </c>
      <c r="G18" s="83">
        <v>7.4700000000000006</v>
      </c>
      <c r="H18" s="83">
        <v>7.34</v>
      </c>
      <c r="I18" s="83">
        <v>7.2</v>
      </c>
      <c r="J18" s="83">
        <v>7.3366666666666669</v>
      </c>
      <c r="K18" s="84">
        <v>7.17</v>
      </c>
      <c r="L18" s="84">
        <v>7.3166666666666664</v>
      </c>
      <c r="M18" s="83">
        <f t="shared" si="0"/>
        <v>7.2288888888888891</v>
      </c>
      <c r="N18" s="83">
        <f t="shared" si="1"/>
        <v>7.33</v>
      </c>
      <c r="P18" s="43"/>
    </row>
    <row r="19" spans="1:16" x14ac:dyDescent="0.25">
      <c r="A19" s="3" t="s">
        <v>84</v>
      </c>
      <c r="C19" s="7">
        <v>1</v>
      </c>
      <c r="D19" s="7">
        <v>1</v>
      </c>
      <c r="E19" s="23">
        <v>1</v>
      </c>
      <c r="F19" s="83">
        <v>7.67</v>
      </c>
      <c r="G19" s="83">
        <v>7.55</v>
      </c>
      <c r="H19" s="83">
        <v>7.28</v>
      </c>
      <c r="I19" s="83">
        <v>6.74</v>
      </c>
      <c r="J19" s="83">
        <v>7.19</v>
      </c>
      <c r="K19" s="84">
        <v>6.75</v>
      </c>
      <c r="L19" s="84">
        <v>6.99</v>
      </c>
      <c r="M19" s="83">
        <f t="shared" si="0"/>
        <v>6.8266666666666671</v>
      </c>
      <c r="N19" s="83">
        <f t="shared" si="1"/>
        <v>7</v>
      </c>
      <c r="P19" s="43"/>
    </row>
    <row r="20" spans="1:16" x14ac:dyDescent="0.25">
      <c r="A20" s="3" t="s">
        <v>85</v>
      </c>
      <c r="C20" s="7">
        <v>1</v>
      </c>
      <c r="D20" s="7">
        <v>1</v>
      </c>
      <c r="E20" s="23">
        <v>1</v>
      </c>
      <c r="F20" s="83">
        <v>7.67</v>
      </c>
      <c r="G20" s="83">
        <v>6.59</v>
      </c>
      <c r="H20" s="83">
        <v>6.95</v>
      </c>
      <c r="I20" s="83">
        <v>6.65</v>
      </c>
      <c r="J20" s="83">
        <v>6.7299999999999995</v>
      </c>
      <c r="K20" s="84">
        <v>6.71</v>
      </c>
      <c r="L20" s="84">
        <v>7</v>
      </c>
      <c r="M20" s="83">
        <f t="shared" si="0"/>
        <v>6.7866666666666662</v>
      </c>
      <c r="N20" s="83">
        <f t="shared" si="1"/>
        <v>7</v>
      </c>
      <c r="P20" s="43"/>
    </row>
    <row r="21" spans="1:16" x14ac:dyDescent="0.25">
      <c r="A21" s="3" t="s">
        <v>151</v>
      </c>
      <c r="C21" s="7">
        <v>1</v>
      </c>
      <c r="D21" s="7">
        <v>1</v>
      </c>
      <c r="E21" s="23">
        <v>1</v>
      </c>
      <c r="F21" s="83">
        <v>7.67</v>
      </c>
      <c r="G21" s="83">
        <v>7.63</v>
      </c>
      <c r="H21" s="83">
        <v>7.57</v>
      </c>
      <c r="I21" s="83">
        <v>7.34</v>
      </c>
      <c r="J21" s="83">
        <v>7.5133333333333328</v>
      </c>
      <c r="K21" s="84">
        <v>7.28</v>
      </c>
      <c r="L21" s="84">
        <v>7.48</v>
      </c>
      <c r="M21" s="83">
        <f t="shared" si="0"/>
        <v>7.3666666666666671</v>
      </c>
      <c r="N21" s="83">
        <f t="shared" si="1"/>
        <v>7.47</v>
      </c>
      <c r="P21" s="43"/>
    </row>
    <row r="22" spans="1:16" x14ac:dyDescent="0.25">
      <c r="A22" s="3" t="s">
        <v>87</v>
      </c>
      <c r="C22" s="7">
        <v>1</v>
      </c>
      <c r="D22" s="7">
        <v>1</v>
      </c>
      <c r="E22" s="23">
        <v>1</v>
      </c>
      <c r="F22" s="83">
        <v>7.67</v>
      </c>
      <c r="G22" s="83">
        <v>7.75</v>
      </c>
      <c r="H22" s="83">
        <v>6.73</v>
      </c>
      <c r="I22" s="83">
        <v>5.79</v>
      </c>
      <c r="J22" s="83">
        <v>6.7566666666666668</v>
      </c>
      <c r="K22" s="84">
        <v>6.25</v>
      </c>
      <c r="L22" s="84">
        <v>7.65</v>
      </c>
      <c r="M22" s="83">
        <f t="shared" si="0"/>
        <v>6.5633333333333326</v>
      </c>
      <c r="N22" s="83">
        <f t="shared" si="1"/>
        <v>7</v>
      </c>
      <c r="P22" s="43"/>
    </row>
    <row r="23" spans="1:16" x14ac:dyDescent="0.25">
      <c r="A23" s="3" t="s">
        <v>88</v>
      </c>
      <c r="C23" s="7">
        <v>1</v>
      </c>
      <c r="D23" s="7">
        <v>1</v>
      </c>
      <c r="E23" s="23">
        <v>1</v>
      </c>
      <c r="F23" s="83">
        <v>7.67</v>
      </c>
      <c r="G23" s="83">
        <v>7.89</v>
      </c>
      <c r="H23" s="83">
        <v>7.81</v>
      </c>
      <c r="I23" s="83">
        <v>7.83</v>
      </c>
      <c r="J23" s="83">
        <v>7.8433333333333337</v>
      </c>
      <c r="K23" s="84">
        <v>7.72</v>
      </c>
      <c r="L23" s="84">
        <v>7.89</v>
      </c>
      <c r="M23" s="83">
        <f t="shared" si="0"/>
        <v>7.8133333333333335</v>
      </c>
      <c r="N23" s="83">
        <f t="shared" si="1"/>
        <v>7.91</v>
      </c>
      <c r="P23" s="43"/>
    </row>
    <row r="24" spans="1:16" x14ac:dyDescent="0.25">
      <c r="A24" s="3" t="s">
        <v>89</v>
      </c>
      <c r="C24" s="7">
        <v>1</v>
      </c>
      <c r="D24" s="7">
        <v>1</v>
      </c>
      <c r="E24" s="126">
        <v>1</v>
      </c>
      <c r="F24" s="83">
        <v>7.67</v>
      </c>
      <c r="G24" s="83">
        <v>7.31</v>
      </c>
      <c r="H24" s="83">
        <v>7.53</v>
      </c>
      <c r="I24" s="83">
        <v>7.3</v>
      </c>
      <c r="J24" s="83">
        <v>7.38</v>
      </c>
      <c r="K24" s="84">
        <v>7.38</v>
      </c>
      <c r="L24" s="84">
        <v>7.47</v>
      </c>
      <c r="M24" s="83">
        <f t="shared" si="0"/>
        <v>7.3833333333333329</v>
      </c>
      <c r="N24" s="83">
        <f t="shared" si="1"/>
        <v>7.48</v>
      </c>
      <c r="P24" s="43"/>
    </row>
    <row r="25" spans="1:16" x14ac:dyDescent="0.25">
      <c r="A25" s="3" t="s">
        <v>152</v>
      </c>
      <c r="C25" s="7">
        <v>7</v>
      </c>
      <c r="D25" s="7">
        <v>7</v>
      </c>
      <c r="E25" s="126">
        <v>1</v>
      </c>
      <c r="F25" s="83">
        <v>7.67</v>
      </c>
      <c r="G25" s="83">
        <v>7.6342857142857143</v>
      </c>
      <c r="H25" s="83">
        <v>7.6000000000000005</v>
      </c>
      <c r="I25" s="83">
        <v>7.6414285714285715</v>
      </c>
      <c r="J25" s="83">
        <v>7.625238095238096</v>
      </c>
      <c r="K25" s="84">
        <v>7.4357142857142851</v>
      </c>
      <c r="L25" s="84">
        <v>7.5742857142857147</v>
      </c>
      <c r="M25" s="83">
        <f t="shared" si="0"/>
        <v>7.5504761904761901</v>
      </c>
      <c r="N25" s="83">
        <f t="shared" si="1"/>
        <v>7.65</v>
      </c>
      <c r="P25" s="43"/>
    </row>
    <row r="26" spans="1:16" x14ac:dyDescent="0.25">
      <c r="A26" s="3" t="s">
        <v>91</v>
      </c>
      <c r="C26" s="7">
        <v>3</v>
      </c>
      <c r="D26" s="7">
        <v>3</v>
      </c>
      <c r="E26" s="126">
        <v>1</v>
      </c>
      <c r="F26" s="83">
        <v>7.67</v>
      </c>
      <c r="G26" s="83">
        <v>7.6766666666666667</v>
      </c>
      <c r="H26" s="83">
        <v>7.7</v>
      </c>
      <c r="I26" s="83">
        <v>7.2266666666666666</v>
      </c>
      <c r="J26" s="83">
        <v>7.5344444444444436</v>
      </c>
      <c r="K26" s="84">
        <v>7.4866666666666672</v>
      </c>
      <c r="L26" s="84">
        <v>7.57</v>
      </c>
      <c r="M26" s="83">
        <f t="shared" si="0"/>
        <v>7.427777777777778</v>
      </c>
      <c r="N26" s="83">
        <f t="shared" si="1"/>
        <v>7.53</v>
      </c>
      <c r="P26" s="43"/>
    </row>
    <row r="27" spans="1:16" x14ac:dyDescent="0.25">
      <c r="A27" s="3" t="s">
        <v>92</v>
      </c>
      <c r="C27" s="7">
        <v>8</v>
      </c>
      <c r="D27" s="7">
        <v>8</v>
      </c>
      <c r="E27" s="126">
        <v>1</v>
      </c>
      <c r="F27" s="83">
        <v>7.67</v>
      </c>
      <c r="G27" s="83">
        <v>7.6487500000000006</v>
      </c>
      <c r="H27" s="83">
        <v>7.5025000000000004</v>
      </c>
      <c r="I27" s="83">
        <v>7.5562500000000004</v>
      </c>
      <c r="J27" s="83">
        <v>7.5691666666666677</v>
      </c>
      <c r="K27" s="84">
        <v>7.5562500000000004</v>
      </c>
      <c r="L27" s="84">
        <v>7.7162499999999996</v>
      </c>
      <c r="M27" s="83">
        <f t="shared" si="0"/>
        <v>7.6095833333333331</v>
      </c>
      <c r="N27" s="83">
        <f>IF(ROUND(M27+0.1,2)&lt;7,7,IF(ROUND(M27+0.1,2)&gt;8,8,ROUND(M27+0.1,2)))</f>
        <v>7.71</v>
      </c>
      <c r="P27" s="43"/>
    </row>
    <row r="28" spans="1:16" x14ac:dyDescent="0.25">
      <c r="A28" s="3" t="s">
        <v>93</v>
      </c>
      <c r="C28" s="7">
        <v>7</v>
      </c>
      <c r="D28" s="7">
        <v>7</v>
      </c>
      <c r="E28" s="126">
        <v>1</v>
      </c>
      <c r="F28" s="83">
        <v>7.67</v>
      </c>
      <c r="G28" s="83">
        <v>7.5671428571428567</v>
      </c>
      <c r="H28" s="83">
        <v>7.4585714285714291</v>
      </c>
      <c r="I28" s="83">
        <v>7.3699999999999992</v>
      </c>
      <c r="J28" s="83">
        <v>7.465238095238095</v>
      </c>
      <c r="K28" s="84">
        <v>7.3442857142857134</v>
      </c>
      <c r="L28" s="84">
        <v>7.3885714285714288</v>
      </c>
      <c r="M28" s="83">
        <f t="shared" si="0"/>
        <v>7.3676190476190468</v>
      </c>
      <c r="N28" s="83">
        <f t="shared" si="1"/>
        <v>7.47</v>
      </c>
      <c r="P28" s="43"/>
    </row>
    <row r="29" spans="1:16" x14ac:dyDescent="0.25">
      <c r="A29" s="3" t="s">
        <v>94</v>
      </c>
      <c r="C29" s="7">
        <v>6</v>
      </c>
      <c r="D29" s="7">
        <v>5</v>
      </c>
      <c r="E29" s="126">
        <v>0.83333333333333337</v>
      </c>
      <c r="F29" s="83">
        <v>7.67</v>
      </c>
      <c r="G29" s="83">
        <v>7.7300000000000013</v>
      </c>
      <c r="H29" s="83">
        <v>7.6800000000000015</v>
      </c>
      <c r="I29" s="83">
        <v>7.6120000000000001</v>
      </c>
      <c r="J29" s="83">
        <v>7.6740000000000022</v>
      </c>
      <c r="K29" s="84">
        <v>7.6783333333333337</v>
      </c>
      <c r="L29" s="84">
        <v>7.7033333333333331</v>
      </c>
      <c r="M29" s="83">
        <f t="shared" si="0"/>
        <v>7.6645555555555553</v>
      </c>
      <c r="N29" s="83">
        <f t="shared" si="1"/>
        <v>7.76</v>
      </c>
      <c r="P29" s="43"/>
    </row>
    <row r="30" spans="1:16" x14ac:dyDescent="0.25">
      <c r="A30" s="3" t="s">
        <v>95</v>
      </c>
      <c r="C30" s="7">
        <v>8</v>
      </c>
      <c r="D30" s="7">
        <v>7</v>
      </c>
      <c r="E30" s="126">
        <v>0.875</v>
      </c>
      <c r="F30" s="83">
        <v>7.67</v>
      </c>
      <c r="G30" s="83">
        <v>7.5642857142857141</v>
      </c>
      <c r="H30" s="83">
        <v>7.5228571428571431</v>
      </c>
      <c r="I30" s="83">
        <v>7.3771428571428572</v>
      </c>
      <c r="J30" s="83">
        <v>7.4880952380952381</v>
      </c>
      <c r="K30" s="84">
        <v>7.5714285714285712</v>
      </c>
      <c r="L30" s="84">
        <v>7.5962499999999995</v>
      </c>
      <c r="M30" s="83">
        <f t="shared" si="0"/>
        <v>7.5149404761904757</v>
      </c>
      <c r="N30" s="83">
        <f t="shared" si="1"/>
        <v>7.61</v>
      </c>
      <c r="P30" s="43"/>
    </row>
    <row r="31" spans="1:16" x14ac:dyDescent="0.25">
      <c r="A31" s="3" t="s">
        <v>96</v>
      </c>
      <c r="C31" s="7">
        <v>8</v>
      </c>
      <c r="D31" s="7">
        <v>7</v>
      </c>
      <c r="E31" s="126">
        <v>0.875</v>
      </c>
      <c r="F31" s="83">
        <v>7.67</v>
      </c>
      <c r="G31" s="83">
        <v>7.3500000000000005</v>
      </c>
      <c r="H31" s="83">
        <v>7.3228571428571438</v>
      </c>
      <c r="I31" s="83">
        <v>7.5271428571428567</v>
      </c>
      <c r="J31" s="83">
        <v>7.3999999999999995</v>
      </c>
      <c r="K31" s="84">
        <v>7.2900000000000009</v>
      </c>
      <c r="L31" s="84">
        <v>7.2349999999999994</v>
      </c>
      <c r="M31" s="83">
        <f t="shared" si="0"/>
        <v>7.350714285714286</v>
      </c>
      <c r="N31" s="83">
        <f t="shared" si="1"/>
        <v>7.45</v>
      </c>
      <c r="P31" s="43"/>
    </row>
    <row r="32" spans="1:16" x14ac:dyDescent="0.25">
      <c r="A32" s="3" t="s">
        <v>97</v>
      </c>
      <c r="C32" s="7">
        <v>11</v>
      </c>
      <c r="D32" s="7">
        <v>11</v>
      </c>
      <c r="E32" s="126">
        <v>1</v>
      </c>
      <c r="F32" s="83">
        <v>7.67</v>
      </c>
      <c r="G32" s="83">
        <v>7.7263636363636357</v>
      </c>
      <c r="H32" s="83">
        <v>7.6445454545454545</v>
      </c>
      <c r="I32" s="83">
        <v>7.7245454545454528</v>
      </c>
      <c r="J32" s="83">
        <v>7.6984848484848483</v>
      </c>
      <c r="K32" s="84">
        <v>7.7936363636363639</v>
      </c>
      <c r="L32" s="84">
        <v>7.8483333333333354</v>
      </c>
      <c r="M32" s="83">
        <f t="shared" si="0"/>
        <v>7.7888383838383843</v>
      </c>
      <c r="N32" s="83">
        <f>IF(ROUND(M32+0.1,2)&lt;7,7,IF(ROUND(M32+0.1,2)&gt;8,8,ROUND(M32+0.1,2)))</f>
        <v>7.89</v>
      </c>
      <c r="P32" s="43"/>
    </row>
    <row r="33" spans="1:16" x14ac:dyDescent="0.25">
      <c r="A33" s="3" t="s">
        <v>98</v>
      </c>
      <c r="B33" s="33"/>
      <c r="C33" s="7">
        <v>9</v>
      </c>
      <c r="D33" s="7">
        <v>7</v>
      </c>
      <c r="E33" s="126">
        <v>0.77777777777777779</v>
      </c>
      <c r="F33" s="83">
        <v>7.67</v>
      </c>
      <c r="G33" s="83">
        <v>7.37</v>
      </c>
      <c r="H33" s="83">
        <v>7.4242857142857144</v>
      </c>
      <c r="I33" s="83">
        <v>7.1000000000000005</v>
      </c>
      <c r="J33" s="83">
        <v>7.2980952380952386</v>
      </c>
      <c r="K33" s="84">
        <v>7.3587499999999997</v>
      </c>
      <c r="L33" s="84">
        <v>7.5162500000000003</v>
      </c>
      <c r="M33" s="83">
        <f t="shared" si="0"/>
        <v>7.3250000000000002</v>
      </c>
      <c r="N33" s="83">
        <f t="shared" si="1"/>
        <v>7.43</v>
      </c>
      <c r="P33" s="43"/>
    </row>
    <row r="34" spans="1:16" x14ac:dyDescent="0.25">
      <c r="A34" s="3" t="s">
        <v>100</v>
      </c>
      <c r="C34" s="7">
        <v>5</v>
      </c>
      <c r="D34" s="7">
        <v>3</v>
      </c>
      <c r="E34" s="126">
        <v>0.6</v>
      </c>
      <c r="F34" s="83">
        <v>7.67</v>
      </c>
      <c r="G34" s="83">
        <v>7.169999999999999</v>
      </c>
      <c r="H34" s="83">
        <v>7.3866666666666667</v>
      </c>
      <c r="I34" s="83">
        <v>7.7166666666666659</v>
      </c>
      <c r="J34" s="83">
        <v>7.4244444444444433</v>
      </c>
      <c r="K34" s="84">
        <v>7.548</v>
      </c>
      <c r="L34" s="84">
        <v>7.4799999999999995</v>
      </c>
      <c r="M34" s="83">
        <f t="shared" si="0"/>
        <v>7.581555555555556</v>
      </c>
      <c r="N34" s="83">
        <f t="shared" si="1"/>
        <v>7.68</v>
      </c>
      <c r="P34" s="43"/>
    </row>
    <row r="35" spans="1:16" x14ac:dyDescent="0.25">
      <c r="A35" s="3" t="s">
        <v>101</v>
      </c>
      <c r="C35" s="7">
        <v>5</v>
      </c>
      <c r="D35" s="7">
        <v>5</v>
      </c>
      <c r="E35" s="126">
        <v>1</v>
      </c>
      <c r="F35" s="83">
        <v>7.67</v>
      </c>
      <c r="G35" s="83">
        <v>7.4480000000000004</v>
      </c>
      <c r="H35" s="83">
        <v>7.4340000000000002</v>
      </c>
      <c r="I35" s="83">
        <v>7.3879999999999999</v>
      </c>
      <c r="J35" s="83">
        <v>7.4233333333333347</v>
      </c>
      <c r="K35" s="84">
        <v>7.63</v>
      </c>
      <c r="L35" s="84">
        <v>7.734</v>
      </c>
      <c r="M35" s="83">
        <f t="shared" si="0"/>
        <v>7.5840000000000005</v>
      </c>
      <c r="N35" s="83">
        <f t="shared" si="1"/>
        <v>7.68</v>
      </c>
      <c r="P35" s="43"/>
    </row>
    <row r="36" spans="1:16" x14ac:dyDescent="0.25">
      <c r="A36" s="3" t="s">
        <v>153</v>
      </c>
      <c r="B36" s="33"/>
      <c r="C36" s="7">
        <v>16</v>
      </c>
      <c r="D36" s="7">
        <v>15</v>
      </c>
      <c r="E36" s="126">
        <v>0.9375</v>
      </c>
      <c r="F36" s="83">
        <v>7.67</v>
      </c>
      <c r="G36" s="83">
        <v>7.8433333333333328</v>
      </c>
      <c r="H36" s="83">
        <v>7.6933333333333334</v>
      </c>
      <c r="I36" s="83">
        <v>7.6913333333333336</v>
      </c>
      <c r="J36" s="83">
        <v>7.7426666666666657</v>
      </c>
      <c r="K36" s="84">
        <v>7.7431249999999991</v>
      </c>
      <c r="L36" s="84">
        <v>7.8450000000000006</v>
      </c>
      <c r="M36" s="83">
        <f t="shared" si="0"/>
        <v>7.7598194444444433</v>
      </c>
      <c r="N36" s="83">
        <f t="shared" si="1"/>
        <v>7.86</v>
      </c>
      <c r="P36" s="43"/>
    </row>
    <row r="37" spans="1:16" x14ac:dyDescent="0.25">
      <c r="A37" s="3" t="s">
        <v>154</v>
      </c>
      <c r="C37" s="7">
        <v>123</v>
      </c>
      <c r="D37" s="7">
        <v>4</v>
      </c>
      <c r="E37" s="126">
        <v>3.2520325203252036E-2</v>
      </c>
      <c r="F37" s="83"/>
      <c r="G37" s="83">
        <v>7.665</v>
      </c>
      <c r="H37" s="83">
        <v>7.7200000000000006</v>
      </c>
      <c r="I37" s="83">
        <v>7.67</v>
      </c>
      <c r="J37" s="83">
        <v>7.6849999999999996</v>
      </c>
      <c r="K37" s="84">
        <v>7.4450000000000003</v>
      </c>
      <c r="L37" s="84">
        <v>7.6013333333333346</v>
      </c>
      <c r="M37" s="83">
        <f t="shared" si="0"/>
        <v>7.5721111111111119</v>
      </c>
      <c r="N37" s="83">
        <f t="shared" si="1"/>
        <v>7.67</v>
      </c>
      <c r="P37" s="43"/>
    </row>
    <row r="38" spans="1:16" x14ac:dyDescent="0.25">
      <c r="A38" s="3" t="s">
        <v>105</v>
      </c>
      <c r="C38" s="7">
        <v>37</v>
      </c>
      <c r="D38" s="7">
        <v>0</v>
      </c>
      <c r="E38" s="126">
        <v>0</v>
      </c>
      <c r="F38" s="83"/>
      <c r="G38" s="86" t="s">
        <v>107</v>
      </c>
      <c r="H38" s="86" t="s">
        <v>107</v>
      </c>
      <c r="I38" s="86" t="s">
        <v>107</v>
      </c>
      <c r="J38" s="86" t="s">
        <v>107</v>
      </c>
      <c r="K38" s="84" t="s">
        <v>107</v>
      </c>
      <c r="L38" s="84">
        <v>7.38</v>
      </c>
      <c r="M38" s="83">
        <f t="shared" ref="M38" si="2">AVERAGE(I38,K38,L38)</f>
        <v>7.38</v>
      </c>
      <c r="N38" s="83">
        <f t="shared" ref="N38" si="3">IF(ROUND(M38+0.1,2)&lt;7,7,IF(ROUND(M38+0.1,2)&gt;8,8,ROUND(M38+0.1,2)))</f>
        <v>7.48</v>
      </c>
      <c r="P38" s="43"/>
    </row>
    <row r="39" spans="1:16" x14ac:dyDescent="0.25">
      <c r="A39" s="3" t="s">
        <v>106</v>
      </c>
      <c r="C39" s="7">
        <v>25</v>
      </c>
      <c r="D39" s="7">
        <v>1</v>
      </c>
      <c r="E39" s="126">
        <v>0.04</v>
      </c>
      <c r="F39" s="83">
        <v>7.67</v>
      </c>
      <c r="G39" s="83">
        <v>8.11</v>
      </c>
      <c r="H39" s="83">
        <v>8.01</v>
      </c>
      <c r="I39" s="83">
        <v>7.89</v>
      </c>
      <c r="J39" s="83">
        <v>8.0033333333333321</v>
      </c>
      <c r="K39" s="84">
        <v>8.06</v>
      </c>
      <c r="L39" s="84">
        <v>7.93</v>
      </c>
      <c r="M39" s="83">
        <f t="shared" si="0"/>
        <v>7.96</v>
      </c>
      <c r="N39" s="83">
        <f t="shared" si="1"/>
        <v>8</v>
      </c>
      <c r="P39" s="43"/>
    </row>
    <row r="40" spans="1:16" x14ac:dyDescent="0.25">
      <c r="A40" s="3" t="s">
        <v>108</v>
      </c>
      <c r="C40" s="7">
        <v>33</v>
      </c>
      <c r="D40" s="7">
        <v>1</v>
      </c>
      <c r="E40" s="126">
        <v>3.0303030303030304E-2</v>
      </c>
      <c r="F40" s="83"/>
      <c r="G40" s="83">
        <v>6.9</v>
      </c>
      <c r="H40" s="83">
        <v>7.26</v>
      </c>
      <c r="I40" s="83">
        <v>7.1</v>
      </c>
      <c r="J40" s="83">
        <v>7.086666666666666</v>
      </c>
      <c r="K40" s="84">
        <v>7.11</v>
      </c>
      <c r="L40" s="84">
        <v>7.25</v>
      </c>
      <c r="M40" s="83">
        <f t="shared" si="0"/>
        <v>7.1533333333333333</v>
      </c>
      <c r="N40" s="83">
        <f t="shared" si="1"/>
        <v>7.25</v>
      </c>
      <c r="P40" s="43"/>
    </row>
    <row r="41" spans="1:16" x14ac:dyDescent="0.25">
      <c r="A41" s="3" t="s">
        <v>109</v>
      </c>
      <c r="C41" s="7">
        <v>110</v>
      </c>
      <c r="D41" s="7">
        <v>1</v>
      </c>
      <c r="E41" s="126">
        <v>9.0909090909090905E-3</v>
      </c>
      <c r="F41" s="83"/>
      <c r="G41" s="83">
        <v>8.02</v>
      </c>
      <c r="H41" s="83">
        <v>7.96</v>
      </c>
      <c r="I41" s="83">
        <v>7.98</v>
      </c>
      <c r="J41" s="83">
        <v>7.9866666666666672</v>
      </c>
      <c r="K41" s="84">
        <v>7.25</v>
      </c>
      <c r="L41" s="84">
        <v>7.67</v>
      </c>
      <c r="M41" s="83">
        <f t="shared" si="0"/>
        <v>7.6333333333333329</v>
      </c>
      <c r="N41" s="83">
        <f t="shared" si="1"/>
        <v>7.73</v>
      </c>
      <c r="P41" s="43"/>
    </row>
    <row r="42" spans="1:16" x14ac:dyDescent="0.25">
      <c r="A42" s="3" t="s">
        <v>110</v>
      </c>
      <c r="C42" s="7">
        <v>94</v>
      </c>
      <c r="D42" s="7">
        <v>1</v>
      </c>
      <c r="E42" s="126">
        <v>1.0638297872340425E-2</v>
      </c>
      <c r="F42" s="83"/>
      <c r="G42" s="83">
        <v>6.93</v>
      </c>
      <c r="H42" s="83">
        <v>7.43</v>
      </c>
      <c r="I42" s="83">
        <v>7.97</v>
      </c>
      <c r="J42" s="83">
        <v>7.4433333333333325</v>
      </c>
      <c r="K42" s="84">
        <v>7.63</v>
      </c>
      <c r="L42" s="84">
        <v>7.78</v>
      </c>
      <c r="M42" s="83">
        <f t="shared" si="0"/>
        <v>7.793333333333333</v>
      </c>
      <c r="N42" s="83">
        <f t="shared" si="1"/>
        <v>7.89</v>
      </c>
      <c r="P42" s="43"/>
    </row>
    <row r="43" spans="1:16" x14ac:dyDescent="0.25">
      <c r="A43" s="3" t="s">
        <v>111</v>
      </c>
      <c r="C43" s="7">
        <v>354</v>
      </c>
      <c r="D43" s="7">
        <v>0</v>
      </c>
      <c r="E43" s="126">
        <v>0</v>
      </c>
      <c r="F43" s="83"/>
      <c r="G43" s="86" t="s">
        <v>107</v>
      </c>
      <c r="H43" s="86" t="s">
        <v>107</v>
      </c>
      <c r="I43" s="86" t="s">
        <v>107</v>
      </c>
      <c r="J43" s="86" t="s">
        <v>107</v>
      </c>
      <c r="K43" s="84" t="s">
        <v>107</v>
      </c>
      <c r="L43" s="84" t="s">
        <v>107</v>
      </c>
      <c r="M43" s="83" t="s">
        <v>107</v>
      </c>
      <c r="N43" s="86" t="s">
        <v>107</v>
      </c>
      <c r="P43" s="43"/>
    </row>
    <row r="44" spans="1:16" x14ac:dyDescent="0.25">
      <c r="A44" s="3" t="s">
        <v>112</v>
      </c>
      <c r="C44" s="7">
        <v>31</v>
      </c>
      <c r="D44" s="7">
        <v>0</v>
      </c>
      <c r="E44" s="126">
        <v>0</v>
      </c>
      <c r="F44" s="83"/>
      <c r="G44" s="86" t="s">
        <v>107</v>
      </c>
      <c r="H44" s="86" t="s">
        <v>107</v>
      </c>
      <c r="I44" s="86" t="s">
        <v>107</v>
      </c>
      <c r="J44" s="86" t="s">
        <v>107</v>
      </c>
      <c r="K44" s="84" t="s">
        <v>107</v>
      </c>
      <c r="L44" s="84" t="s">
        <v>107</v>
      </c>
      <c r="M44" s="83" t="s">
        <v>107</v>
      </c>
      <c r="N44" s="86" t="s">
        <v>107</v>
      </c>
      <c r="P44" s="43"/>
    </row>
    <row r="45" spans="1:16" x14ac:dyDescent="0.25">
      <c r="A45" s="3" t="s">
        <v>113</v>
      </c>
      <c r="C45" s="7">
        <v>49</v>
      </c>
      <c r="D45" s="7">
        <v>4</v>
      </c>
      <c r="E45" s="126">
        <v>8.1632653061224483E-2</v>
      </c>
      <c r="F45" s="83">
        <v>7.67</v>
      </c>
      <c r="G45" s="83">
        <v>7.56</v>
      </c>
      <c r="H45" s="83">
        <v>7.6566666666666663</v>
      </c>
      <c r="I45" s="83">
        <v>7.5025000000000004</v>
      </c>
      <c r="J45" s="83">
        <v>7.5730555555555554</v>
      </c>
      <c r="K45" s="84">
        <v>7.8549999999999995</v>
      </c>
      <c r="L45" s="84">
        <v>7.6950000000000003</v>
      </c>
      <c r="M45" s="83">
        <f t="shared" si="0"/>
        <v>7.684166666666667</v>
      </c>
      <c r="N45" s="83">
        <f t="shared" ref="N45:N48" si="4">IF(ROUND(M45+0.1,2)&lt;7,7,IF(ROUND(M45+0.1,2)&gt;8,8,ROUND(M45+0.1,2)))</f>
        <v>7.78</v>
      </c>
      <c r="P45" s="43"/>
    </row>
    <row r="46" spans="1:16" x14ac:dyDescent="0.25">
      <c r="A46" s="3" t="s">
        <v>114</v>
      </c>
      <c r="C46" s="7">
        <v>50</v>
      </c>
      <c r="D46" s="7">
        <v>2</v>
      </c>
      <c r="E46" s="126">
        <v>0.04</v>
      </c>
      <c r="F46" s="83">
        <v>7.67</v>
      </c>
      <c r="G46" s="83">
        <v>7.58</v>
      </c>
      <c r="H46" s="83">
        <v>7.6899999999999995</v>
      </c>
      <c r="I46" s="83">
        <v>7.3949999999999996</v>
      </c>
      <c r="J46" s="83">
        <v>7.5549999999999997</v>
      </c>
      <c r="K46" s="84">
        <v>7.5824999999999996</v>
      </c>
      <c r="L46" s="84">
        <v>7.6524999999999999</v>
      </c>
      <c r="M46" s="83">
        <f t="shared" si="0"/>
        <v>7.543333333333333</v>
      </c>
      <c r="N46" s="83">
        <f t="shared" si="4"/>
        <v>7.64</v>
      </c>
      <c r="P46" s="43"/>
    </row>
    <row r="47" spans="1:16" x14ac:dyDescent="0.25">
      <c r="A47" s="3" t="s">
        <v>115</v>
      </c>
      <c r="C47" s="7">
        <v>77</v>
      </c>
      <c r="D47" s="7">
        <v>4</v>
      </c>
      <c r="E47" s="126">
        <v>5.1948051948051951E-2</v>
      </c>
      <c r="F47" s="83">
        <v>7.67</v>
      </c>
      <c r="G47" s="83" t="s">
        <v>107</v>
      </c>
      <c r="H47" s="83">
        <v>7.5175000000000001</v>
      </c>
      <c r="I47" s="83">
        <v>7.2024999999999997</v>
      </c>
      <c r="J47" s="83">
        <v>7.3599999999999994</v>
      </c>
      <c r="K47" s="84">
        <v>7.2074999999999996</v>
      </c>
      <c r="L47" s="84">
        <v>7.3466666666666667</v>
      </c>
      <c r="M47" s="83">
        <f t="shared" si="0"/>
        <v>7.2522222222222226</v>
      </c>
      <c r="N47" s="83">
        <f t="shared" si="4"/>
        <v>7.35</v>
      </c>
      <c r="P47" s="43"/>
    </row>
    <row r="48" spans="1:16" x14ac:dyDescent="0.25">
      <c r="A48" s="3" t="s">
        <v>116</v>
      </c>
      <c r="C48" s="7">
        <v>34</v>
      </c>
      <c r="D48" s="7">
        <v>1</v>
      </c>
      <c r="E48" s="126">
        <v>2.9411764705882353E-2</v>
      </c>
      <c r="F48" s="83"/>
      <c r="G48" s="83">
        <v>7.72</v>
      </c>
      <c r="H48" s="83">
        <v>7.6</v>
      </c>
      <c r="I48" s="83">
        <v>7.3</v>
      </c>
      <c r="J48" s="83">
        <v>7.54</v>
      </c>
      <c r="K48" s="84">
        <v>7.57</v>
      </c>
      <c r="L48" s="84">
        <v>7.74</v>
      </c>
      <c r="M48" s="83">
        <f t="shared" si="0"/>
        <v>7.5366666666666662</v>
      </c>
      <c r="N48" s="83">
        <f t="shared" si="4"/>
        <v>7.64</v>
      </c>
      <c r="P48" s="43"/>
    </row>
    <row r="49" spans="1:16" x14ac:dyDescent="0.25">
      <c r="A49" s="3" t="s">
        <v>155</v>
      </c>
      <c r="C49" s="7">
        <v>208</v>
      </c>
      <c r="D49" s="7">
        <v>0</v>
      </c>
      <c r="E49" s="126">
        <v>0</v>
      </c>
      <c r="F49" s="83"/>
      <c r="G49" s="86" t="s">
        <v>107</v>
      </c>
      <c r="H49" s="86" t="s">
        <v>107</v>
      </c>
      <c r="I49" s="86" t="s">
        <v>107</v>
      </c>
      <c r="J49" s="86" t="s">
        <v>107</v>
      </c>
      <c r="K49" s="84" t="s">
        <v>107</v>
      </c>
      <c r="L49" s="84" t="s">
        <v>107</v>
      </c>
      <c r="M49" s="83" t="s">
        <v>107</v>
      </c>
      <c r="N49" s="86" t="s">
        <v>107</v>
      </c>
      <c r="P49" s="43"/>
    </row>
    <row r="50" spans="1:16" x14ac:dyDescent="0.25">
      <c r="A50" s="3" t="s">
        <v>118</v>
      </c>
      <c r="C50" s="7">
        <v>167</v>
      </c>
      <c r="D50" s="7">
        <v>0</v>
      </c>
      <c r="E50" s="126">
        <v>0</v>
      </c>
      <c r="F50" s="83"/>
      <c r="G50" s="86" t="s">
        <v>107</v>
      </c>
      <c r="H50" s="86" t="s">
        <v>107</v>
      </c>
      <c r="I50" s="86" t="s">
        <v>107</v>
      </c>
      <c r="J50" s="86" t="s">
        <v>107</v>
      </c>
      <c r="K50" s="84" t="s">
        <v>107</v>
      </c>
      <c r="L50" s="84" t="s">
        <v>107</v>
      </c>
      <c r="M50" s="83" t="s">
        <v>107</v>
      </c>
      <c r="N50" s="86" t="s">
        <v>107</v>
      </c>
      <c r="P50" s="43"/>
    </row>
    <row r="51" spans="1:16" x14ac:dyDescent="0.25">
      <c r="A51" s="3" t="s">
        <v>119</v>
      </c>
      <c r="C51" s="7">
        <v>90</v>
      </c>
      <c r="D51" s="7">
        <v>0</v>
      </c>
      <c r="E51" s="126">
        <v>0</v>
      </c>
      <c r="F51" s="83"/>
      <c r="G51" s="86" t="s">
        <v>107</v>
      </c>
      <c r="H51" s="86" t="s">
        <v>107</v>
      </c>
      <c r="I51" s="86" t="s">
        <v>107</v>
      </c>
      <c r="J51" s="86" t="s">
        <v>107</v>
      </c>
      <c r="K51" s="84" t="s">
        <v>107</v>
      </c>
      <c r="L51" s="84" t="s">
        <v>107</v>
      </c>
      <c r="M51" s="83" t="s">
        <v>107</v>
      </c>
      <c r="N51" s="86" t="s">
        <v>107</v>
      </c>
      <c r="P51" s="43"/>
    </row>
    <row r="52" spans="1:16" x14ac:dyDescent="0.25">
      <c r="A52" s="3" t="s">
        <v>120</v>
      </c>
      <c r="C52" s="7">
        <v>119</v>
      </c>
      <c r="D52" s="7">
        <v>0</v>
      </c>
      <c r="E52" s="126">
        <v>0</v>
      </c>
      <c r="F52" s="83"/>
      <c r="G52" s="86" t="s">
        <v>107</v>
      </c>
      <c r="H52" s="86" t="s">
        <v>107</v>
      </c>
      <c r="I52" s="86" t="s">
        <v>107</v>
      </c>
      <c r="J52" s="86" t="s">
        <v>107</v>
      </c>
      <c r="K52" s="84" t="s">
        <v>107</v>
      </c>
      <c r="L52" s="84" t="s">
        <v>107</v>
      </c>
      <c r="M52" s="83" t="s">
        <v>107</v>
      </c>
      <c r="N52" s="86" t="s">
        <v>107</v>
      </c>
      <c r="P52" s="43"/>
    </row>
    <row r="53" spans="1:16" x14ac:dyDescent="0.25">
      <c r="A53" s="3" t="s">
        <v>121</v>
      </c>
      <c r="C53" s="7">
        <v>290</v>
      </c>
      <c r="D53" s="7">
        <v>0</v>
      </c>
      <c r="E53" s="126">
        <v>0</v>
      </c>
      <c r="F53" s="83"/>
      <c r="G53" s="86" t="s">
        <v>107</v>
      </c>
      <c r="H53" s="86" t="s">
        <v>107</v>
      </c>
      <c r="I53" s="86" t="s">
        <v>107</v>
      </c>
      <c r="J53" s="86" t="s">
        <v>107</v>
      </c>
      <c r="K53" s="84" t="s">
        <v>107</v>
      </c>
      <c r="L53" s="84" t="s">
        <v>107</v>
      </c>
      <c r="M53" s="83" t="s">
        <v>107</v>
      </c>
      <c r="N53" s="86" t="s">
        <v>107</v>
      </c>
      <c r="P53" s="43"/>
    </row>
    <row r="54" spans="1:16" x14ac:dyDescent="0.25">
      <c r="A54" s="3" t="s">
        <v>122</v>
      </c>
      <c r="C54" s="7">
        <v>257</v>
      </c>
      <c r="D54" s="7">
        <v>0</v>
      </c>
      <c r="E54" s="126">
        <v>0</v>
      </c>
      <c r="F54" s="83"/>
      <c r="G54" s="86" t="s">
        <v>107</v>
      </c>
      <c r="H54" s="86" t="s">
        <v>107</v>
      </c>
      <c r="I54" s="86" t="s">
        <v>107</v>
      </c>
      <c r="J54" s="86" t="s">
        <v>107</v>
      </c>
      <c r="K54" s="84" t="s">
        <v>107</v>
      </c>
      <c r="L54" s="84" t="s">
        <v>107</v>
      </c>
      <c r="M54" s="83" t="s">
        <v>107</v>
      </c>
      <c r="N54" s="86" t="s">
        <v>107</v>
      </c>
      <c r="P54" s="43"/>
    </row>
    <row r="55" spans="1:16" x14ac:dyDescent="0.25">
      <c r="A55" s="3" t="s">
        <v>123</v>
      </c>
      <c r="C55" s="7">
        <v>33</v>
      </c>
      <c r="D55" s="7">
        <v>0</v>
      </c>
      <c r="E55" s="126">
        <v>0</v>
      </c>
      <c r="F55" s="83"/>
      <c r="G55" s="86" t="s">
        <v>107</v>
      </c>
      <c r="H55" s="86" t="s">
        <v>107</v>
      </c>
      <c r="I55" s="86" t="s">
        <v>107</v>
      </c>
      <c r="J55" s="86" t="s">
        <v>107</v>
      </c>
      <c r="K55" s="84" t="s">
        <v>107</v>
      </c>
      <c r="L55" s="84" t="s">
        <v>107</v>
      </c>
      <c r="M55" s="83" t="s">
        <v>107</v>
      </c>
      <c r="N55" s="86" t="s">
        <v>107</v>
      </c>
      <c r="P55" s="43"/>
    </row>
    <row r="56" spans="1:16" x14ac:dyDescent="0.25">
      <c r="A56" s="3" t="s">
        <v>124</v>
      </c>
      <c r="C56" s="7">
        <v>77</v>
      </c>
      <c r="D56" s="7">
        <v>0</v>
      </c>
      <c r="E56" s="126">
        <v>0</v>
      </c>
      <c r="F56" s="83"/>
      <c r="G56" s="86" t="s">
        <v>107</v>
      </c>
      <c r="H56" s="86" t="s">
        <v>107</v>
      </c>
      <c r="I56" s="86" t="s">
        <v>107</v>
      </c>
      <c r="J56" s="86" t="s">
        <v>107</v>
      </c>
      <c r="K56" s="84" t="s">
        <v>107</v>
      </c>
      <c r="L56" s="84" t="s">
        <v>107</v>
      </c>
      <c r="M56" s="83" t="s">
        <v>107</v>
      </c>
      <c r="N56" s="86" t="s">
        <v>107</v>
      </c>
      <c r="P56" s="43"/>
    </row>
    <row r="57" spans="1:16" x14ac:dyDescent="0.25">
      <c r="A57" s="3" t="s">
        <v>125</v>
      </c>
      <c r="C57" s="7">
        <v>270</v>
      </c>
      <c r="D57" s="7">
        <v>0</v>
      </c>
      <c r="E57" s="126">
        <v>0</v>
      </c>
      <c r="F57" s="83"/>
      <c r="G57" s="86" t="s">
        <v>107</v>
      </c>
      <c r="H57" s="86" t="s">
        <v>107</v>
      </c>
      <c r="I57" s="86" t="s">
        <v>107</v>
      </c>
      <c r="J57" s="86" t="s">
        <v>107</v>
      </c>
      <c r="K57" s="84" t="s">
        <v>107</v>
      </c>
      <c r="L57" s="84" t="s">
        <v>107</v>
      </c>
      <c r="M57" s="83" t="s">
        <v>107</v>
      </c>
      <c r="N57" s="86" t="s">
        <v>107</v>
      </c>
      <c r="P57" s="43"/>
    </row>
    <row r="58" spans="1:16" x14ac:dyDescent="0.25">
      <c r="A58" s="3" t="s">
        <v>126</v>
      </c>
      <c r="C58" s="7">
        <v>216</v>
      </c>
      <c r="D58" s="7">
        <v>0</v>
      </c>
      <c r="E58" s="126">
        <v>0</v>
      </c>
      <c r="F58" s="83"/>
      <c r="G58" s="86" t="s">
        <v>107</v>
      </c>
      <c r="H58" s="86" t="s">
        <v>107</v>
      </c>
      <c r="I58" s="86" t="s">
        <v>107</v>
      </c>
      <c r="J58" s="86" t="s">
        <v>107</v>
      </c>
      <c r="K58" s="84" t="s">
        <v>107</v>
      </c>
      <c r="L58" s="84" t="s">
        <v>107</v>
      </c>
      <c r="M58" s="83" t="s">
        <v>107</v>
      </c>
      <c r="N58" s="86" t="s">
        <v>107</v>
      </c>
      <c r="P58" s="43"/>
    </row>
    <row r="59" spans="1:16" x14ac:dyDescent="0.25">
      <c r="A59" s="3" t="s">
        <v>128</v>
      </c>
      <c r="C59" s="7">
        <v>65</v>
      </c>
      <c r="D59" s="7">
        <v>0</v>
      </c>
      <c r="E59" s="126">
        <v>0</v>
      </c>
      <c r="F59" s="83"/>
      <c r="G59" s="86" t="s">
        <v>107</v>
      </c>
      <c r="H59" s="86" t="s">
        <v>107</v>
      </c>
      <c r="I59" s="86" t="s">
        <v>107</v>
      </c>
      <c r="J59" s="86" t="s">
        <v>107</v>
      </c>
      <c r="K59" s="84" t="s">
        <v>107</v>
      </c>
      <c r="L59" s="84" t="s">
        <v>107</v>
      </c>
      <c r="M59" s="83" t="s">
        <v>107</v>
      </c>
      <c r="N59" s="86" t="s">
        <v>107</v>
      </c>
      <c r="P59" s="43"/>
    </row>
    <row r="60" spans="1:16" x14ac:dyDescent="0.25">
      <c r="A60" s="3" t="s">
        <v>129</v>
      </c>
      <c r="C60" s="7">
        <v>95</v>
      </c>
      <c r="D60" s="7">
        <v>0</v>
      </c>
      <c r="E60" s="126">
        <v>0</v>
      </c>
      <c r="F60" s="83"/>
      <c r="G60" s="86" t="s">
        <v>107</v>
      </c>
      <c r="H60" s="86" t="s">
        <v>107</v>
      </c>
      <c r="I60" s="86" t="s">
        <v>107</v>
      </c>
      <c r="J60" s="86" t="s">
        <v>107</v>
      </c>
      <c r="K60" s="84" t="s">
        <v>107</v>
      </c>
      <c r="L60" s="84" t="s">
        <v>107</v>
      </c>
      <c r="M60" s="83" t="s">
        <v>107</v>
      </c>
      <c r="N60" s="86" t="s">
        <v>107</v>
      </c>
      <c r="P60" s="43"/>
    </row>
    <row r="62" spans="1:16" x14ac:dyDescent="0.25">
      <c r="A62" s="32" t="s">
        <v>130</v>
      </c>
    </row>
    <row r="63" spans="1:16" x14ac:dyDescent="0.25">
      <c r="A63" s="32" t="s">
        <v>131</v>
      </c>
    </row>
  </sheetData>
  <mergeCells count="2">
    <mergeCell ref="F3:N3"/>
    <mergeCell ref="C1:N1"/>
  </mergeCells>
  <pageMargins left="0.70866141732283472" right="0.70866141732283472" top="0.74803149606299213" bottom="0.74803149606299213" header="0.31496062992125984" footer="0.31496062992125984"/>
  <pageSetup paperSize="9" scale="64" orientation="portrait" r:id="rId1"/>
  <headerFooter>
    <oddFooter>&amp;LAnnexe A4 - DRG 2020 &amp;RPage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15"/>
  <sheetViews>
    <sheetView showGridLines="0" workbookViewId="0">
      <selection activeCell="B3" sqref="B3"/>
    </sheetView>
  </sheetViews>
  <sheetFormatPr baseColWidth="10" defaultColWidth="11.42578125" defaultRowHeight="15" x14ac:dyDescent="0.25"/>
  <cols>
    <col min="1" max="1" width="33.5703125" customWidth="1"/>
    <col min="2" max="2" width="80.7109375" customWidth="1"/>
  </cols>
  <sheetData>
    <row r="1" spans="1:4" ht="72.75" customHeight="1" x14ac:dyDescent="0.3">
      <c r="A1" s="47" t="s">
        <v>0</v>
      </c>
      <c r="B1" s="2"/>
    </row>
    <row r="2" spans="1:4" ht="103.5" customHeight="1" thickBot="1" x14ac:dyDescent="0.3">
      <c r="A2" s="129" t="s">
        <v>1</v>
      </c>
      <c r="B2" s="129"/>
    </row>
    <row r="3" spans="1:4" ht="204.75" thickBot="1" x14ac:dyDescent="0.3">
      <c r="A3" s="99" t="s">
        <v>2</v>
      </c>
      <c r="B3" s="100" t="s">
        <v>3</v>
      </c>
      <c r="C3" s="31"/>
      <c r="D3" s="30"/>
    </row>
    <row r="4" spans="1:4" ht="128.25" thickBot="1" x14ac:dyDescent="0.3">
      <c r="A4" s="101" t="s">
        <v>4</v>
      </c>
      <c r="B4" s="100" t="s">
        <v>5</v>
      </c>
    </row>
    <row r="5" spans="1:4" ht="29.25" customHeight="1" x14ac:dyDescent="0.25">
      <c r="A5" s="127" t="s">
        <v>6</v>
      </c>
      <c r="B5" s="102" t="s">
        <v>7</v>
      </c>
    </row>
    <row r="6" spans="1:4" x14ac:dyDescent="0.25">
      <c r="A6" s="127"/>
      <c r="B6" s="102" t="s">
        <v>8</v>
      </c>
    </row>
    <row r="7" spans="1:4" ht="21.75" customHeight="1" x14ac:dyDescent="0.25">
      <c r="A7" s="127"/>
      <c r="B7" s="102" t="s">
        <v>9</v>
      </c>
    </row>
    <row r="8" spans="1:4" ht="32.25" customHeight="1" thickBot="1" x14ac:dyDescent="0.3">
      <c r="A8" s="127"/>
      <c r="B8" s="103" t="s">
        <v>10</v>
      </c>
    </row>
    <row r="9" spans="1:4" ht="55.5" customHeight="1" thickBot="1" x14ac:dyDescent="0.3">
      <c r="A9" s="101" t="s">
        <v>11</v>
      </c>
      <c r="B9" s="104" t="s">
        <v>12</v>
      </c>
    </row>
    <row r="10" spans="1:4" ht="43.5" customHeight="1" x14ac:dyDescent="0.25">
      <c r="A10" s="128" t="s">
        <v>13</v>
      </c>
      <c r="B10" s="102" t="s">
        <v>14</v>
      </c>
    </row>
    <row r="11" spans="1:4" ht="45" customHeight="1" thickBot="1" x14ac:dyDescent="0.3">
      <c r="A11" s="127"/>
      <c r="B11" s="102" t="s">
        <v>15</v>
      </c>
    </row>
    <row r="12" spans="1:4" ht="33.75" customHeight="1" thickBot="1" x14ac:dyDescent="0.3">
      <c r="A12" s="101" t="s">
        <v>16</v>
      </c>
      <c r="B12" s="105">
        <v>2018</v>
      </c>
    </row>
    <row r="15" spans="1:4" ht="18.75" x14ac:dyDescent="0.3">
      <c r="A15" s="26"/>
    </row>
  </sheetData>
  <mergeCells count="3">
    <mergeCell ref="A5:A8"/>
    <mergeCell ref="A10:A11"/>
    <mergeCell ref="A2:B2"/>
  </mergeCells>
  <pageMargins left="0.70866141732283472" right="0.70866141732283472" top="0.74803149606299213" bottom="0.74803149606299213" header="0.31496062992125984" footer="0.31496062992125984"/>
  <pageSetup paperSize="9" scale="79" orientation="portrait" r:id="rId1"/>
  <headerFooter>
    <oddFooter>&amp;LAnnexe A4 - DRG 2020 &amp;RPage &amp;P/&amp;N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14"/>
  <sheetViews>
    <sheetView showGridLines="0" workbookViewId="0">
      <selection activeCell="B3" sqref="B3"/>
    </sheetView>
  </sheetViews>
  <sheetFormatPr baseColWidth="10" defaultColWidth="11.42578125" defaultRowHeight="15" x14ac:dyDescent="0.25"/>
  <cols>
    <col min="1" max="1" width="34.140625" customWidth="1"/>
    <col min="2" max="2" width="118.85546875" customWidth="1"/>
  </cols>
  <sheetData>
    <row r="1" spans="1:4" ht="68.25" customHeight="1" x14ac:dyDescent="0.3">
      <c r="A1" s="47" t="str">
        <f>+'Fiche Propreté '!A1</f>
        <v>DRG 2021
Novembre 2020</v>
      </c>
      <c r="B1" s="2"/>
    </row>
    <row r="2" spans="1:4" ht="75" customHeight="1" thickBot="1" x14ac:dyDescent="0.3">
      <c r="A2" s="129" t="s">
        <v>21</v>
      </c>
      <c r="B2" s="129"/>
    </row>
    <row r="3" spans="1:4" s="25" customFormat="1" ht="283.5" customHeight="1" thickBot="1" x14ac:dyDescent="0.3">
      <c r="A3" s="99" t="s">
        <v>2</v>
      </c>
      <c r="B3" s="114" t="s">
        <v>22</v>
      </c>
      <c r="C3" s="31"/>
    </row>
    <row r="4" spans="1:4" ht="166.5" customHeight="1" thickBot="1" x14ac:dyDescent="0.3">
      <c r="A4" s="101" t="s">
        <v>4</v>
      </c>
      <c r="B4" s="115" t="s">
        <v>23</v>
      </c>
      <c r="D4" s="25"/>
    </row>
    <row r="5" spans="1:4" ht="27.75" customHeight="1" x14ac:dyDescent="0.25">
      <c r="A5" s="127" t="s">
        <v>6</v>
      </c>
      <c r="B5" s="116" t="s">
        <v>24</v>
      </c>
    </row>
    <row r="6" spans="1:4" ht="22.5" customHeight="1" x14ac:dyDescent="0.25">
      <c r="A6" s="127"/>
      <c r="B6" s="116" t="s">
        <v>8</v>
      </c>
    </row>
    <row r="7" spans="1:4" x14ac:dyDescent="0.25">
      <c r="A7" s="127"/>
      <c r="B7" s="116" t="s">
        <v>25</v>
      </c>
    </row>
    <row r="8" spans="1:4" ht="32.25" customHeight="1" thickBot="1" x14ac:dyDescent="0.3">
      <c r="A8" s="127"/>
      <c r="B8" s="117" t="s">
        <v>10</v>
      </c>
    </row>
    <row r="9" spans="1:4" s="14" customFormat="1" ht="41.25" customHeight="1" thickBot="1" x14ac:dyDescent="0.3">
      <c r="A9" s="118" t="s">
        <v>11</v>
      </c>
      <c r="B9" s="119" t="s">
        <v>26</v>
      </c>
    </row>
    <row r="10" spans="1:4" ht="39" customHeight="1" x14ac:dyDescent="0.25">
      <c r="A10" s="128" t="s">
        <v>13</v>
      </c>
      <c r="B10" s="116" t="s">
        <v>27</v>
      </c>
    </row>
    <row r="11" spans="1:4" ht="43.5" customHeight="1" thickBot="1" x14ac:dyDescent="0.3">
      <c r="A11" s="127"/>
      <c r="B11" s="116" t="s">
        <v>15</v>
      </c>
    </row>
    <row r="12" spans="1:4" ht="37.5" customHeight="1" thickBot="1" x14ac:dyDescent="0.3">
      <c r="A12" s="101" t="s">
        <v>28</v>
      </c>
      <c r="B12" s="120">
        <v>2018</v>
      </c>
    </row>
    <row r="13" spans="1:4" x14ac:dyDescent="0.25">
      <c r="A13" s="112"/>
      <c r="B13" s="112"/>
    </row>
    <row r="14" spans="1:4" x14ac:dyDescent="0.25">
      <c r="A14" s="112"/>
      <c r="B14" s="112"/>
    </row>
  </sheetData>
  <mergeCells count="3">
    <mergeCell ref="A5:A8"/>
    <mergeCell ref="A10:A11"/>
    <mergeCell ref="A2:B2"/>
  </mergeCells>
  <pageMargins left="0.70866141732283472" right="0.70866141732283472" top="0.74803149606299213" bottom="0.74803149606299213" header="0.31496062992125984" footer="0.31496062992125984"/>
  <pageSetup paperSize="9" scale="80" orientation="portrait" r:id="rId1"/>
  <headerFooter>
    <oddFooter>&amp;LAnnexe A4 - DRG 2020 &amp;RPage &amp;P/&amp;N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C15"/>
  <sheetViews>
    <sheetView showGridLines="0" topLeftCell="A7" workbookViewId="0">
      <selection activeCell="B3" sqref="B3"/>
    </sheetView>
  </sheetViews>
  <sheetFormatPr baseColWidth="10" defaultColWidth="11.42578125" defaultRowHeight="15" x14ac:dyDescent="0.25"/>
  <cols>
    <col min="1" max="1" width="34.28515625" customWidth="1"/>
    <col min="2" max="2" width="80.7109375" customWidth="1"/>
  </cols>
  <sheetData>
    <row r="1" spans="1:3" ht="68.25" customHeight="1" x14ac:dyDescent="0.3">
      <c r="A1" s="47" t="str">
        <f>+'Fiche Disponibilité élévatique'!A1</f>
        <v>DRG 2021
Novembre 2020</v>
      </c>
      <c r="B1" s="2"/>
    </row>
    <row r="2" spans="1:3" ht="103.5" customHeight="1" thickBot="1" x14ac:dyDescent="0.3">
      <c r="A2" s="129" t="s">
        <v>29</v>
      </c>
      <c r="B2" s="129"/>
      <c r="C2" s="41"/>
    </row>
    <row r="3" spans="1:3" ht="56.25" customHeight="1" thickBot="1" x14ac:dyDescent="0.3">
      <c r="A3" s="99" t="s">
        <v>2</v>
      </c>
      <c r="B3" s="104" t="s">
        <v>183</v>
      </c>
    </row>
    <row r="4" spans="1:3" ht="220.5" customHeight="1" thickBot="1" x14ac:dyDescent="0.3">
      <c r="A4" s="101" t="s">
        <v>4</v>
      </c>
      <c r="B4" s="100" t="s">
        <v>30</v>
      </c>
    </row>
    <row r="5" spans="1:3" ht="29.25" customHeight="1" x14ac:dyDescent="0.25">
      <c r="A5" s="127" t="s">
        <v>6</v>
      </c>
      <c r="B5" s="102" t="s">
        <v>7</v>
      </c>
    </row>
    <row r="6" spans="1:3" x14ac:dyDescent="0.25">
      <c r="A6" s="127"/>
      <c r="B6" s="102" t="s">
        <v>8</v>
      </c>
    </row>
    <row r="7" spans="1:3" ht="21" customHeight="1" x14ac:dyDescent="0.25">
      <c r="A7" s="127"/>
      <c r="B7" s="102" t="s">
        <v>25</v>
      </c>
    </row>
    <row r="8" spans="1:3" ht="33" customHeight="1" thickBot="1" x14ac:dyDescent="0.3">
      <c r="A8" s="127"/>
      <c r="B8" s="103" t="s">
        <v>10</v>
      </c>
    </row>
    <row r="9" spans="1:3" ht="75" customHeight="1" thickBot="1" x14ac:dyDescent="0.3">
      <c r="A9" s="101" t="s">
        <v>11</v>
      </c>
      <c r="B9" s="104" t="s">
        <v>31</v>
      </c>
    </row>
    <row r="10" spans="1:3" ht="69" customHeight="1" x14ac:dyDescent="0.25">
      <c r="A10" s="128" t="s">
        <v>13</v>
      </c>
      <c r="B10" s="102" t="s">
        <v>32</v>
      </c>
    </row>
    <row r="11" spans="1:3" ht="45.75" customHeight="1" thickBot="1" x14ac:dyDescent="0.3">
      <c r="A11" s="127"/>
      <c r="B11" s="102" t="s">
        <v>15</v>
      </c>
    </row>
    <row r="12" spans="1:3" ht="55.5" customHeight="1" thickBot="1" x14ac:dyDescent="0.3">
      <c r="A12" s="101" t="s">
        <v>16</v>
      </c>
      <c r="B12" s="105" t="s">
        <v>33</v>
      </c>
    </row>
    <row r="13" spans="1:3" x14ac:dyDescent="0.25">
      <c r="A13" s="112"/>
      <c r="B13" s="112"/>
    </row>
    <row r="15" spans="1:3" ht="18.75" x14ac:dyDescent="0.3">
      <c r="A15" s="26"/>
    </row>
  </sheetData>
  <mergeCells count="3">
    <mergeCell ref="A2:B2"/>
    <mergeCell ref="A5:A8"/>
    <mergeCell ref="A10:A11"/>
  </mergeCells>
  <pageMargins left="0.70866141732283472" right="0.70866141732283472" top="0.74803149606299213" bottom="0.74803149606299213" header="0.31496062992125984" footer="0.31496062992125984"/>
  <pageSetup paperSize="9" scale="79" orientation="portrait" r:id="rId1"/>
  <headerFooter>
    <oddFooter>&amp;LAnnexe A4 - DRG 2020 &amp;RPage &amp;P/&amp;N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C18"/>
  <sheetViews>
    <sheetView showGridLines="0" tabSelected="1" workbookViewId="0">
      <selection activeCell="B3" sqref="B3"/>
    </sheetView>
  </sheetViews>
  <sheetFormatPr baseColWidth="10" defaultColWidth="11.42578125" defaultRowHeight="15" x14ac:dyDescent="0.25"/>
  <cols>
    <col min="1" max="1" width="34.28515625" customWidth="1"/>
    <col min="2" max="2" width="80.7109375" customWidth="1"/>
  </cols>
  <sheetData>
    <row r="1" spans="1:3" ht="51.75" customHeight="1" x14ac:dyDescent="0.3">
      <c r="A1" s="47" t="str">
        <f>+'Fiche Disponibilité élévatique'!A1</f>
        <v>DRG 2021
Novembre 2020</v>
      </c>
      <c r="B1" s="2"/>
    </row>
    <row r="2" spans="1:3" ht="103.5" customHeight="1" thickBot="1" x14ac:dyDescent="0.3">
      <c r="A2" s="129" t="s">
        <v>34</v>
      </c>
      <c r="B2" s="129"/>
      <c r="C2" s="41"/>
    </row>
    <row r="3" spans="1:3" ht="56.25" customHeight="1" thickBot="1" x14ac:dyDescent="0.3">
      <c r="A3" s="99" t="s">
        <v>2</v>
      </c>
      <c r="B3" s="104" t="s">
        <v>35</v>
      </c>
    </row>
    <row r="4" spans="1:3" ht="220.5" customHeight="1" thickBot="1" x14ac:dyDescent="0.3">
      <c r="A4" s="101" t="s">
        <v>4</v>
      </c>
      <c r="B4" s="100" t="s">
        <v>36</v>
      </c>
    </row>
    <row r="5" spans="1:3" ht="29.25" customHeight="1" x14ac:dyDescent="0.25">
      <c r="A5" s="127" t="s">
        <v>6</v>
      </c>
      <c r="B5" s="102" t="s">
        <v>7</v>
      </c>
    </row>
    <row r="6" spans="1:3" x14ac:dyDescent="0.25">
      <c r="A6" s="127"/>
      <c r="B6" s="102" t="s">
        <v>8</v>
      </c>
    </row>
    <row r="7" spans="1:3" ht="21" customHeight="1" x14ac:dyDescent="0.25">
      <c r="A7" s="127"/>
      <c r="B7" s="102" t="s">
        <v>25</v>
      </c>
    </row>
    <row r="8" spans="1:3" ht="33" customHeight="1" thickBot="1" x14ac:dyDescent="0.3">
      <c r="A8" s="127"/>
      <c r="B8" s="103" t="s">
        <v>10</v>
      </c>
    </row>
    <row r="9" spans="1:3" ht="75" customHeight="1" thickBot="1" x14ac:dyDescent="0.3">
      <c r="A9" s="101" t="s">
        <v>11</v>
      </c>
      <c r="B9" s="104" t="s">
        <v>37</v>
      </c>
    </row>
    <row r="10" spans="1:3" ht="69" customHeight="1" x14ac:dyDescent="0.25">
      <c r="A10" s="128" t="s">
        <v>13</v>
      </c>
      <c r="B10" s="102" t="s">
        <v>32</v>
      </c>
    </row>
    <row r="11" spans="1:3" ht="45.75" customHeight="1" thickBot="1" x14ac:dyDescent="0.3">
      <c r="A11" s="127"/>
      <c r="B11" s="102" t="s">
        <v>15</v>
      </c>
    </row>
    <row r="12" spans="1:3" ht="55.5" customHeight="1" thickBot="1" x14ac:dyDescent="0.3">
      <c r="A12" s="101" t="s">
        <v>16</v>
      </c>
      <c r="B12" s="105" t="s">
        <v>33</v>
      </c>
    </row>
    <row r="13" spans="1:3" x14ac:dyDescent="0.25">
      <c r="A13" s="112"/>
      <c r="B13" s="112"/>
    </row>
    <row r="14" spans="1:3" x14ac:dyDescent="0.25">
      <c r="A14" s="112"/>
      <c r="B14" s="112"/>
    </row>
    <row r="15" spans="1:3" ht="18.75" x14ac:dyDescent="0.3">
      <c r="A15" s="113"/>
      <c r="B15" s="112"/>
    </row>
    <row r="16" spans="1:3" x14ac:dyDescent="0.25">
      <c r="A16" s="112"/>
      <c r="B16" s="112"/>
    </row>
    <row r="17" spans="1:2" x14ac:dyDescent="0.25">
      <c r="A17" s="112"/>
      <c r="B17" s="112"/>
    </row>
    <row r="18" spans="1:2" x14ac:dyDescent="0.25">
      <c r="A18" s="112"/>
      <c r="B18" s="112"/>
    </row>
  </sheetData>
  <mergeCells count="3">
    <mergeCell ref="A2:B2"/>
    <mergeCell ref="A5:A8"/>
    <mergeCell ref="A10:A11"/>
  </mergeCells>
  <pageMargins left="0.70866141732283472" right="0.70866141732283472" top="0.74803149606299213" bottom="0.74803149606299213" header="0.31496062992125984" footer="0.31496062992125984"/>
  <pageSetup paperSize="9" scale="79" orientation="portrait" r:id="rId1"/>
  <headerFooter>
    <oddFooter>&amp;LAnnexe A4 - DRG 2020 &amp;RPage &amp;P/&amp;N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B23"/>
  <sheetViews>
    <sheetView showGridLines="0" workbookViewId="0">
      <selection activeCell="G3" sqref="G3"/>
    </sheetView>
  </sheetViews>
  <sheetFormatPr baseColWidth="10" defaultColWidth="11.42578125" defaultRowHeight="15" x14ac:dyDescent="0.25"/>
  <cols>
    <col min="1" max="1" width="35.140625" customWidth="1"/>
    <col min="2" max="2" width="80.7109375" customWidth="1"/>
  </cols>
  <sheetData>
    <row r="1" spans="1:2" ht="67.5" customHeight="1" x14ac:dyDescent="0.3">
      <c r="A1" s="47" t="str">
        <f>'Fiche Propreté '!A1</f>
        <v>DRG 2021
Novembre 2020</v>
      </c>
      <c r="B1" s="2"/>
    </row>
    <row r="2" spans="1:2" ht="44.25" customHeight="1" thickBot="1" x14ac:dyDescent="0.3">
      <c r="A2" s="129" t="s">
        <v>38</v>
      </c>
      <c r="B2" s="129"/>
    </row>
    <row r="3" spans="1:2" ht="203.25" customHeight="1" thickBot="1" x14ac:dyDescent="0.3">
      <c r="A3" s="121" t="s">
        <v>2</v>
      </c>
      <c r="B3" s="122" t="s">
        <v>39</v>
      </c>
    </row>
    <row r="4" spans="1:2" ht="166.5" customHeight="1" thickBot="1" x14ac:dyDescent="0.3">
      <c r="A4" s="101" t="s">
        <v>4</v>
      </c>
      <c r="B4" s="100" t="s">
        <v>40</v>
      </c>
    </row>
    <row r="5" spans="1:2" ht="25.5" customHeight="1" x14ac:dyDescent="0.25">
      <c r="A5" s="127" t="s">
        <v>6</v>
      </c>
      <c r="B5" s="102" t="s">
        <v>7</v>
      </c>
    </row>
    <row r="6" spans="1:2" x14ac:dyDescent="0.25">
      <c r="A6" s="127"/>
      <c r="B6" s="102" t="s">
        <v>8</v>
      </c>
    </row>
    <row r="7" spans="1:2" ht="20.25" customHeight="1" x14ac:dyDescent="0.25">
      <c r="A7" s="127"/>
      <c r="B7" s="102" t="s">
        <v>41</v>
      </c>
    </row>
    <row r="8" spans="1:2" ht="24.75" customHeight="1" thickBot="1" x14ac:dyDescent="0.3">
      <c r="A8" s="127"/>
      <c r="B8" s="103" t="s">
        <v>10</v>
      </c>
    </row>
    <row r="9" spans="1:2" ht="119.25" customHeight="1" thickBot="1" x14ac:dyDescent="0.3">
      <c r="A9" s="101" t="s">
        <v>11</v>
      </c>
      <c r="B9" s="100" t="s">
        <v>42</v>
      </c>
    </row>
    <row r="10" spans="1:2" ht="38.25" customHeight="1" x14ac:dyDescent="0.25">
      <c r="A10" s="128" t="s">
        <v>13</v>
      </c>
      <c r="B10" s="116" t="s">
        <v>43</v>
      </c>
    </row>
    <row r="11" spans="1:2" ht="24.75" customHeight="1" x14ac:dyDescent="0.25">
      <c r="A11" s="127"/>
      <c r="B11" s="102" t="s">
        <v>44</v>
      </c>
    </row>
    <row r="12" spans="1:2" ht="36.75" customHeight="1" thickBot="1" x14ac:dyDescent="0.3">
      <c r="A12" s="123"/>
      <c r="B12" s="102" t="s">
        <v>45</v>
      </c>
    </row>
    <row r="13" spans="1:2" ht="46.5" customHeight="1" thickBot="1" x14ac:dyDescent="0.3">
      <c r="A13" s="101" t="s">
        <v>16</v>
      </c>
      <c r="B13" s="104" t="s">
        <v>46</v>
      </c>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sheetData>
  <mergeCells count="3">
    <mergeCell ref="A5:A8"/>
    <mergeCell ref="A10:A11"/>
    <mergeCell ref="A2:B2"/>
  </mergeCells>
  <pageMargins left="0.70866141732283472" right="0.70866141732283472" top="0.74803149606299213" bottom="0.74803149606299213" header="0.31496062992125984" footer="0.31496062992125984"/>
  <pageSetup paperSize="9" scale="79" orientation="portrait" r:id="rId1"/>
  <headerFooter>
    <oddFooter>&amp;LAnnexe A4 - DRG 2020 &amp;RPage &amp;P/&amp;N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70C0"/>
    <pageSetUpPr fitToPage="1"/>
  </sheetPr>
  <dimension ref="A1:B23"/>
  <sheetViews>
    <sheetView showGridLines="0" workbookViewId="0">
      <selection activeCell="D4" sqref="D4"/>
    </sheetView>
  </sheetViews>
  <sheetFormatPr baseColWidth="10" defaultColWidth="11.42578125" defaultRowHeight="15" x14ac:dyDescent="0.25"/>
  <cols>
    <col min="1" max="1" width="36.7109375" customWidth="1"/>
    <col min="2" max="2" width="80.7109375" customWidth="1"/>
  </cols>
  <sheetData>
    <row r="1" spans="1:2" ht="67.5" customHeight="1" x14ac:dyDescent="0.25">
      <c r="A1" s="46" t="str">
        <f>'Fiche Propreté '!A1</f>
        <v>DRG 2021
Novembre 2020</v>
      </c>
      <c r="B1" s="2"/>
    </row>
    <row r="2" spans="1:2" ht="67.5" customHeight="1" thickBot="1" x14ac:dyDescent="0.3">
      <c r="A2" s="129" t="s">
        <v>47</v>
      </c>
      <c r="B2" s="129"/>
    </row>
    <row r="3" spans="1:2" ht="65.25" customHeight="1" thickBot="1" x14ac:dyDescent="0.3">
      <c r="A3" s="99" t="s">
        <v>2</v>
      </c>
      <c r="B3" s="104" t="s">
        <v>48</v>
      </c>
    </row>
    <row r="4" spans="1:2" ht="41.25" customHeight="1" thickBot="1" x14ac:dyDescent="0.3">
      <c r="A4" s="101" t="s">
        <v>4</v>
      </c>
      <c r="B4" s="100" t="s">
        <v>49</v>
      </c>
    </row>
    <row r="5" spans="1:2" ht="25.5" customHeight="1" x14ac:dyDescent="0.25">
      <c r="A5" s="127" t="s">
        <v>6</v>
      </c>
      <c r="B5" s="102" t="s">
        <v>7</v>
      </c>
    </row>
    <row r="6" spans="1:2" x14ac:dyDescent="0.25">
      <c r="A6" s="127"/>
      <c r="B6" s="102" t="s">
        <v>8</v>
      </c>
    </row>
    <row r="7" spans="1:2" x14ac:dyDescent="0.25">
      <c r="A7" s="127"/>
      <c r="B7" s="102" t="s">
        <v>41</v>
      </c>
    </row>
    <row r="8" spans="1:2" ht="20.25" customHeight="1" thickBot="1" x14ac:dyDescent="0.3">
      <c r="A8" s="127"/>
      <c r="B8" s="103" t="s">
        <v>50</v>
      </c>
    </row>
    <row r="9" spans="1:2" ht="32.25" customHeight="1" thickBot="1" x14ac:dyDescent="0.3">
      <c r="A9" s="101" t="s">
        <v>11</v>
      </c>
      <c r="B9" s="104" t="s">
        <v>51</v>
      </c>
    </row>
    <row r="10" spans="1:2" ht="15" customHeight="1" x14ac:dyDescent="0.25">
      <c r="A10" s="128" t="s">
        <v>13</v>
      </c>
      <c r="B10" s="116" t="s">
        <v>52</v>
      </c>
    </row>
    <row r="11" spans="1:2" ht="26.25" customHeight="1" x14ac:dyDescent="0.25">
      <c r="A11" s="127"/>
      <c r="B11" s="102" t="s">
        <v>53</v>
      </c>
    </row>
    <row r="12" spans="1:2" ht="12.75" customHeight="1" thickBot="1" x14ac:dyDescent="0.3">
      <c r="A12" s="123"/>
      <c r="B12" s="102" t="s">
        <v>52</v>
      </c>
    </row>
    <row r="13" spans="1:2" ht="33" customHeight="1" thickBot="1" x14ac:dyDescent="0.3">
      <c r="A13" s="101" t="s">
        <v>16</v>
      </c>
      <c r="B13" s="124">
        <v>2018</v>
      </c>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sheetData>
  <mergeCells count="3">
    <mergeCell ref="A5:A8"/>
    <mergeCell ref="A10:A11"/>
    <mergeCell ref="A2:B2"/>
  </mergeCells>
  <pageMargins left="0.70866141732283472" right="0.70866141732283472" top="0.74803149606299213" bottom="0.74803149606299213" header="0.31496062992125984" footer="0.31496062992125984"/>
  <pageSetup paperSize="9" scale="74" orientation="portrait" r:id="rId1"/>
  <headerFooter>
    <oddFooter>&amp;LAnnexe A4 - DRG 2020 &amp;RPage &amp;P/&amp;N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D23"/>
  <sheetViews>
    <sheetView showGridLines="0" zoomScale="90" zoomScaleNormal="90" workbookViewId="0">
      <selection activeCell="B3" sqref="B3"/>
    </sheetView>
  </sheetViews>
  <sheetFormatPr baseColWidth="10" defaultColWidth="11.42578125" defaultRowHeight="15" x14ac:dyDescent="0.25"/>
  <cols>
    <col min="1" max="1" width="34" customWidth="1"/>
    <col min="2" max="2" width="115.7109375" customWidth="1"/>
  </cols>
  <sheetData>
    <row r="1" spans="1:4" ht="67.5" customHeight="1" x14ac:dyDescent="0.3">
      <c r="A1" s="47" t="str">
        <f>'Fiche Propreté '!A1</f>
        <v>DRG 2021
Novembre 2020</v>
      </c>
      <c r="B1" s="2"/>
    </row>
    <row r="2" spans="1:4" ht="44.25" customHeight="1" thickBot="1" x14ac:dyDescent="0.3">
      <c r="A2" s="129" t="s">
        <v>54</v>
      </c>
      <c r="B2" s="129"/>
      <c r="D2" s="12"/>
    </row>
    <row r="3" spans="1:4" ht="409.5" customHeight="1" thickBot="1" x14ac:dyDescent="0.3">
      <c r="A3" s="121" t="s">
        <v>2</v>
      </c>
      <c r="B3" s="122" t="s">
        <v>55</v>
      </c>
    </row>
    <row r="4" spans="1:4" ht="166.5" customHeight="1" thickBot="1" x14ac:dyDescent="0.3">
      <c r="A4" s="101" t="s">
        <v>4</v>
      </c>
      <c r="B4" s="100" t="s">
        <v>56</v>
      </c>
    </row>
    <row r="5" spans="1:4" ht="25.5" customHeight="1" x14ac:dyDescent="0.25">
      <c r="A5" s="127" t="s">
        <v>6</v>
      </c>
      <c r="B5" s="102" t="s">
        <v>7</v>
      </c>
    </row>
    <row r="6" spans="1:4" x14ac:dyDescent="0.25">
      <c r="A6" s="127"/>
      <c r="B6" s="102" t="s">
        <v>8</v>
      </c>
    </row>
    <row r="7" spans="1:4" ht="20.25" customHeight="1" x14ac:dyDescent="0.25">
      <c r="A7" s="127"/>
      <c r="B7" s="102" t="s">
        <v>41</v>
      </c>
    </row>
    <row r="8" spans="1:4" ht="24.75" customHeight="1" thickBot="1" x14ac:dyDescent="0.3">
      <c r="A8" s="127"/>
      <c r="B8" s="103" t="s">
        <v>10</v>
      </c>
    </row>
    <row r="9" spans="1:4" ht="111.75" customHeight="1" thickBot="1" x14ac:dyDescent="0.3">
      <c r="A9" s="101" t="s">
        <v>11</v>
      </c>
      <c r="B9" s="125">
        <v>0.97</v>
      </c>
    </row>
    <row r="10" spans="1:4" ht="38.25" customHeight="1" x14ac:dyDescent="0.25">
      <c r="A10" s="128" t="s">
        <v>13</v>
      </c>
      <c r="B10" s="116" t="s">
        <v>57</v>
      </c>
    </row>
    <row r="11" spans="1:4" ht="24.75" customHeight="1" x14ac:dyDescent="0.25">
      <c r="A11" s="127"/>
      <c r="B11" s="102" t="s">
        <v>44</v>
      </c>
    </row>
    <row r="12" spans="1:4" ht="36.75" customHeight="1" thickBot="1" x14ac:dyDescent="0.3">
      <c r="A12" s="123"/>
      <c r="B12" s="102" t="s">
        <v>45</v>
      </c>
    </row>
    <row r="13" spans="1:4" ht="46.5" customHeight="1" thickBot="1" x14ac:dyDescent="0.3">
      <c r="A13" s="101" t="s">
        <v>16</v>
      </c>
      <c r="B13" s="104" t="s">
        <v>58</v>
      </c>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sheetData>
  <mergeCells count="3">
    <mergeCell ref="A2:B2"/>
    <mergeCell ref="A5:A8"/>
    <mergeCell ref="A10:A11"/>
  </mergeCells>
  <pageMargins left="0.70866141732283472" right="0.70866141732283472" top="0.74803149606299213" bottom="0.74803149606299213" header="0.31496062992125984" footer="0.31496062992125984"/>
  <pageSetup paperSize="9" scale="79" orientation="portrait" r:id="rId1"/>
  <headerFooter>
    <oddFooter>&amp;LAnnexe A4 - DRG 2020 &amp;RPage &amp;P/&amp;N</oddFooter>
  </headerFooter>
  <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O111"/>
  <sheetViews>
    <sheetView showGridLines="0" workbookViewId="0">
      <selection activeCell="F6" sqref="F6"/>
    </sheetView>
  </sheetViews>
  <sheetFormatPr baseColWidth="10" defaultColWidth="11.42578125" defaultRowHeight="15" x14ac:dyDescent="0.25"/>
  <cols>
    <col min="1" max="1" width="36.5703125" customWidth="1"/>
    <col min="2" max="2" width="5.42578125" customWidth="1"/>
    <col min="3" max="3" width="13.140625" customWidth="1"/>
    <col min="4" max="5" width="11.85546875" customWidth="1"/>
    <col min="7" max="7" width="11.42578125" style="5"/>
    <col min="10" max="11" width="0" hidden="1" customWidth="1"/>
  </cols>
  <sheetData>
    <row r="1" spans="1:15" ht="69.75" customHeight="1" x14ac:dyDescent="0.3">
      <c r="A1" s="47" t="str">
        <f>'Fiche PMR'!A1</f>
        <v>DRG 2021
Novembre 2020</v>
      </c>
      <c r="C1" s="132" t="s">
        <v>59</v>
      </c>
      <c r="D1" s="133"/>
      <c r="E1" s="133"/>
      <c r="F1" s="133"/>
      <c r="G1" s="133"/>
      <c r="H1" s="133"/>
      <c r="I1" s="133"/>
      <c r="J1" s="133"/>
      <c r="K1" s="133"/>
      <c r="L1" s="133"/>
      <c r="M1" s="133"/>
      <c r="N1" s="133"/>
      <c r="O1" s="133"/>
    </row>
    <row r="2" spans="1:15" x14ac:dyDescent="0.25">
      <c r="A2" s="27"/>
      <c r="G2" s="10"/>
      <c r="H2" s="10"/>
      <c r="I2" s="10"/>
      <c r="J2" s="10"/>
    </row>
    <row r="3" spans="1:15" x14ac:dyDescent="0.25">
      <c r="F3" s="10"/>
      <c r="G3" s="10"/>
      <c r="H3" s="10"/>
      <c r="I3" s="10"/>
      <c r="J3" s="10"/>
    </row>
    <row r="4" spans="1:15" ht="15.75" customHeight="1" x14ac:dyDescent="0.25">
      <c r="F4" s="130" t="s">
        <v>60</v>
      </c>
      <c r="G4" s="131"/>
      <c r="H4" s="131"/>
      <c r="I4" s="131"/>
      <c r="J4" s="131"/>
      <c r="K4" s="131"/>
      <c r="L4" s="131"/>
      <c r="M4" s="131"/>
      <c r="N4" s="131"/>
      <c r="O4" s="131"/>
    </row>
    <row r="5" spans="1:15" s="25" customFormat="1" ht="76.5" customHeight="1" x14ac:dyDescent="0.25">
      <c r="A5" s="48" t="s">
        <v>61</v>
      </c>
      <c r="B5"/>
      <c r="C5" s="61" t="s">
        <v>62</v>
      </c>
      <c r="D5" s="61" t="s">
        <v>63</v>
      </c>
      <c r="E5" s="61" t="s">
        <v>64</v>
      </c>
      <c r="F5" s="61">
        <v>2015</v>
      </c>
      <c r="G5" s="61">
        <v>2016</v>
      </c>
      <c r="H5" s="61">
        <v>2017</v>
      </c>
      <c r="I5" s="61" t="s">
        <v>65</v>
      </c>
      <c r="J5" s="49" t="s">
        <v>66</v>
      </c>
      <c r="K5" s="49" t="s">
        <v>67</v>
      </c>
      <c r="L5" s="61">
        <v>2018</v>
      </c>
      <c r="M5" s="61">
        <v>2019</v>
      </c>
      <c r="N5" s="49" t="s">
        <v>68</v>
      </c>
      <c r="O5" s="49" t="s">
        <v>69</v>
      </c>
    </row>
    <row r="6" spans="1:15" x14ac:dyDescent="0.25">
      <c r="A6" s="42" t="s">
        <v>70</v>
      </c>
      <c r="C6" s="50">
        <v>1</v>
      </c>
      <c r="D6" s="51">
        <v>1</v>
      </c>
      <c r="E6" s="52">
        <v>1</v>
      </c>
      <c r="F6" s="53">
        <v>0.86821000633312218</v>
      </c>
      <c r="G6" s="54">
        <v>0.88359999999999994</v>
      </c>
      <c r="H6" s="53">
        <v>0.88690000000000002</v>
      </c>
      <c r="I6" s="54">
        <v>0.87957000211104075</v>
      </c>
      <c r="J6" s="54">
        <v>0.9</v>
      </c>
      <c r="K6" s="54">
        <v>0.9</v>
      </c>
      <c r="L6" s="54">
        <v>0.91110000000000002</v>
      </c>
      <c r="M6" s="54">
        <v>0.93647774819322938</v>
      </c>
      <c r="N6" s="55">
        <v>0.9</v>
      </c>
      <c r="O6" s="55">
        <v>0.9</v>
      </c>
    </row>
    <row r="7" spans="1:15" x14ac:dyDescent="0.25">
      <c r="A7" s="3" t="s">
        <v>71</v>
      </c>
      <c r="C7" s="50">
        <v>1</v>
      </c>
      <c r="D7" s="51">
        <v>1</v>
      </c>
      <c r="E7" s="52">
        <v>1</v>
      </c>
      <c r="F7" s="53">
        <v>0.97969843330349149</v>
      </c>
      <c r="G7" s="54">
        <v>0.97109999999999996</v>
      </c>
      <c r="H7" s="53">
        <v>0.93859999999999999</v>
      </c>
      <c r="I7" s="54">
        <v>0.96313281110116389</v>
      </c>
      <c r="J7" s="56">
        <v>0.9</v>
      </c>
      <c r="K7" s="56">
        <v>0.9</v>
      </c>
      <c r="L7" s="54">
        <v>0.92549999999999999</v>
      </c>
      <c r="M7" s="54">
        <v>0.93984554938355236</v>
      </c>
      <c r="N7" s="55">
        <v>0.9</v>
      </c>
      <c r="O7" s="55">
        <v>0.9</v>
      </c>
    </row>
    <row r="8" spans="1:15" x14ac:dyDescent="0.25">
      <c r="A8" s="3" t="s">
        <v>72</v>
      </c>
      <c r="C8" s="50">
        <v>1</v>
      </c>
      <c r="D8" s="51">
        <v>1</v>
      </c>
      <c r="E8" s="52">
        <v>1</v>
      </c>
      <c r="F8" s="53">
        <v>0.97935209937018897</v>
      </c>
      <c r="G8" s="54">
        <v>0.96740000000000004</v>
      </c>
      <c r="H8" s="53">
        <v>0.95950000000000002</v>
      </c>
      <c r="I8" s="54">
        <v>0.9687506997900629</v>
      </c>
      <c r="J8" s="56">
        <v>0.9</v>
      </c>
      <c r="K8" s="56">
        <v>0.9</v>
      </c>
      <c r="L8" s="54">
        <v>0.93959999999999999</v>
      </c>
      <c r="M8" s="54">
        <v>0.93553585817888796</v>
      </c>
      <c r="N8" s="55">
        <v>0.9</v>
      </c>
      <c r="O8" s="55">
        <v>0.9</v>
      </c>
    </row>
    <row r="9" spans="1:15" x14ac:dyDescent="0.25">
      <c r="A9" s="3" t="s">
        <v>73</v>
      </c>
      <c r="C9" s="50">
        <v>1</v>
      </c>
      <c r="D9" s="51">
        <v>1</v>
      </c>
      <c r="E9" s="52">
        <v>1</v>
      </c>
      <c r="F9" s="53">
        <v>0.92270093167701861</v>
      </c>
      <c r="G9" s="54">
        <v>0.94082967479674795</v>
      </c>
      <c r="H9" s="53">
        <v>0.95450000000000002</v>
      </c>
      <c r="I9" s="54">
        <v>0.93934353549125549</v>
      </c>
      <c r="J9" s="56">
        <v>0.9</v>
      </c>
      <c r="K9" s="56">
        <v>0.9</v>
      </c>
      <c r="L9" s="54">
        <v>0.9587</v>
      </c>
      <c r="M9" s="54">
        <v>0.95953927938570582</v>
      </c>
      <c r="N9" s="55">
        <v>0.9</v>
      </c>
      <c r="O9" s="55">
        <v>0.9</v>
      </c>
    </row>
    <row r="10" spans="1:15" x14ac:dyDescent="0.25">
      <c r="A10" s="3" t="s">
        <v>74</v>
      </c>
      <c r="C10" s="50">
        <v>1</v>
      </c>
      <c r="D10" s="51">
        <v>1</v>
      </c>
      <c r="E10" s="52">
        <v>1</v>
      </c>
      <c r="F10" s="53">
        <v>0.91154317697228149</v>
      </c>
      <c r="G10" s="54">
        <v>0.92559999999999998</v>
      </c>
      <c r="H10" s="53">
        <v>0.93240000000000001</v>
      </c>
      <c r="I10" s="54">
        <v>0.92318105899076042</v>
      </c>
      <c r="J10" s="56">
        <v>0.9</v>
      </c>
      <c r="K10" s="56">
        <v>0.9</v>
      </c>
      <c r="L10" s="54">
        <v>0.92179999999999995</v>
      </c>
      <c r="M10" s="54">
        <v>0.93740978874163494</v>
      </c>
      <c r="N10" s="55">
        <v>0.9</v>
      </c>
      <c r="O10" s="55">
        <v>0.9</v>
      </c>
    </row>
    <row r="11" spans="1:15" x14ac:dyDescent="0.25">
      <c r="A11" s="42" t="s">
        <v>75</v>
      </c>
      <c r="C11" s="50">
        <v>1</v>
      </c>
      <c r="D11" s="51">
        <v>1</v>
      </c>
      <c r="E11" s="52">
        <v>1</v>
      </c>
      <c r="F11" s="53">
        <v>0.94315032206119165</v>
      </c>
      <c r="G11" s="54">
        <v>0.93810000000000004</v>
      </c>
      <c r="H11" s="53">
        <v>0.93420000000000003</v>
      </c>
      <c r="I11" s="54">
        <v>0.93848344068706391</v>
      </c>
      <c r="J11" s="56">
        <v>0.9</v>
      </c>
      <c r="K11" s="56">
        <v>0.9</v>
      </c>
      <c r="L11" s="54">
        <v>0.93959999999999999</v>
      </c>
      <c r="M11" s="54">
        <v>0.93117860128169405</v>
      </c>
      <c r="N11" s="55">
        <v>0.9</v>
      </c>
      <c r="O11" s="55">
        <v>0.9</v>
      </c>
    </row>
    <row r="12" spans="1:15" x14ac:dyDescent="0.25">
      <c r="A12" s="3" t="s">
        <v>76</v>
      </c>
      <c r="C12" s="50">
        <v>1</v>
      </c>
      <c r="D12" s="51">
        <v>1</v>
      </c>
      <c r="E12" s="52">
        <v>1</v>
      </c>
      <c r="F12" s="53">
        <v>0.76764556750472313</v>
      </c>
      <c r="G12" s="54">
        <v>0.89170000000000005</v>
      </c>
      <c r="H12" s="53">
        <v>0.87359999999999993</v>
      </c>
      <c r="I12" s="54">
        <v>0.844315189168241</v>
      </c>
      <c r="J12" s="56">
        <v>0.9</v>
      </c>
      <c r="K12" s="56">
        <v>0.9</v>
      </c>
      <c r="L12" s="54">
        <v>0.88880000000000003</v>
      </c>
      <c r="M12" s="54">
        <v>0.91316605582182131</v>
      </c>
      <c r="N12" s="55">
        <v>0.9</v>
      </c>
      <c r="O12" s="55">
        <v>0.9</v>
      </c>
    </row>
    <row r="13" spans="1:15" x14ac:dyDescent="0.25">
      <c r="A13" s="3" t="s">
        <v>77</v>
      </c>
      <c r="C13" s="50">
        <v>1</v>
      </c>
      <c r="D13" s="51">
        <v>1</v>
      </c>
      <c r="E13" s="52">
        <v>1</v>
      </c>
      <c r="F13" s="53">
        <v>0.88949777156414167</v>
      </c>
      <c r="G13" s="54">
        <v>0.89449999999999996</v>
      </c>
      <c r="H13" s="53">
        <v>0.89959999999999996</v>
      </c>
      <c r="I13" s="54">
        <v>0.89453259052138057</v>
      </c>
      <c r="J13" s="56">
        <v>0.9</v>
      </c>
      <c r="K13" s="56">
        <v>0.9</v>
      </c>
      <c r="L13" s="54">
        <v>0.90039999999999998</v>
      </c>
      <c r="M13" s="54">
        <v>0.92006498781478474</v>
      </c>
      <c r="N13" s="55">
        <v>0.9</v>
      </c>
      <c r="O13" s="55">
        <v>0.9</v>
      </c>
    </row>
    <row r="14" spans="1:15" x14ac:dyDescent="0.25">
      <c r="A14" s="3" t="s">
        <v>78</v>
      </c>
      <c r="C14" s="50">
        <v>1</v>
      </c>
      <c r="D14" s="51">
        <v>1</v>
      </c>
      <c r="E14" s="52">
        <v>1</v>
      </c>
      <c r="F14" s="53">
        <v>0.92327180712423984</v>
      </c>
      <c r="G14" s="54">
        <v>0.91169999999999995</v>
      </c>
      <c r="H14" s="53">
        <v>0.91300000000000003</v>
      </c>
      <c r="I14" s="54">
        <v>0.91599060237474672</v>
      </c>
      <c r="J14" s="56">
        <v>0.9</v>
      </c>
      <c r="K14" s="56">
        <v>0.9</v>
      </c>
      <c r="L14" s="54">
        <v>0.92589999999999995</v>
      </c>
      <c r="M14" s="54">
        <v>0.92586931601069922</v>
      </c>
      <c r="N14" s="55">
        <v>0.9</v>
      </c>
      <c r="O14" s="55">
        <v>0.9</v>
      </c>
    </row>
    <row r="15" spans="1:15" x14ac:dyDescent="0.25">
      <c r="A15" s="3" t="s">
        <v>79</v>
      </c>
      <c r="C15" s="50">
        <v>1</v>
      </c>
      <c r="D15" s="51">
        <v>1</v>
      </c>
      <c r="E15" s="52">
        <v>1</v>
      </c>
      <c r="F15" s="53">
        <v>0.95194379622021363</v>
      </c>
      <c r="G15" s="54">
        <v>0.94669999999999999</v>
      </c>
      <c r="H15" s="53">
        <v>0.93620000000000003</v>
      </c>
      <c r="I15" s="54">
        <v>0.94494793207340455</v>
      </c>
      <c r="J15" s="56">
        <v>0.9</v>
      </c>
      <c r="K15" s="56">
        <v>0.9</v>
      </c>
      <c r="L15" s="54">
        <v>0.93779999999999997</v>
      </c>
      <c r="M15" s="54">
        <v>0.92751864054100919</v>
      </c>
      <c r="N15" s="55">
        <v>0.9</v>
      </c>
      <c r="O15" s="55">
        <v>0.9</v>
      </c>
    </row>
    <row r="16" spans="1:15" x14ac:dyDescent="0.25">
      <c r="A16" s="3" t="s">
        <v>80</v>
      </c>
      <c r="C16" s="50">
        <v>1</v>
      </c>
      <c r="D16" s="51">
        <v>1</v>
      </c>
      <c r="E16" s="52">
        <v>1</v>
      </c>
      <c r="F16" s="53">
        <v>0.89018087855297157</v>
      </c>
      <c r="G16" s="54">
        <v>0.8487940860215053</v>
      </c>
      <c r="H16" s="53">
        <v>0.88280000000000003</v>
      </c>
      <c r="I16" s="54">
        <v>0.87392498819149234</v>
      </c>
      <c r="J16" s="56">
        <v>0.9</v>
      </c>
      <c r="K16" s="56">
        <v>0.9</v>
      </c>
      <c r="L16" s="54">
        <v>0.9093</v>
      </c>
      <c r="M16" s="54">
        <v>0.91951978657180966</v>
      </c>
      <c r="N16" s="55">
        <v>0.9</v>
      </c>
      <c r="O16" s="55">
        <v>0.9</v>
      </c>
    </row>
    <row r="17" spans="1:15" x14ac:dyDescent="0.25">
      <c r="A17" s="3" t="s">
        <v>81</v>
      </c>
      <c r="C17" s="50">
        <v>1</v>
      </c>
      <c r="D17" s="51">
        <v>1</v>
      </c>
      <c r="E17" s="52">
        <v>1</v>
      </c>
      <c r="F17" s="53">
        <v>0.85499999999999998</v>
      </c>
      <c r="G17" s="54">
        <v>0.91900000000000004</v>
      </c>
      <c r="H17" s="53">
        <v>0.93700000000000006</v>
      </c>
      <c r="I17" s="54">
        <v>0.90366666666666673</v>
      </c>
      <c r="J17" s="56">
        <v>0.9</v>
      </c>
      <c r="K17" s="56">
        <v>0.9</v>
      </c>
      <c r="L17" s="54">
        <v>0.92149999999999999</v>
      </c>
      <c r="M17" s="54">
        <v>0.93317829457364343</v>
      </c>
      <c r="N17" s="55">
        <v>0.9</v>
      </c>
      <c r="O17" s="55">
        <v>0.9</v>
      </c>
    </row>
    <row r="18" spans="1:15" x14ac:dyDescent="0.25">
      <c r="A18" s="3" t="s">
        <v>82</v>
      </c>
      <c r="C18" s="50">
        <v>1</v>
      </c>
      <c r="D18" s="51">
        <v>1</v>
      </c>
      <c r="E18" s="52">
        <v>1</v>
      </c>
      <c r="F18" s="53">
        <v>0.90214120206252013</v>
      </c>
      <c r="G18" s="54">
        <v>0.92810000000000004</v>
      </c>
      <c r="H18" s="53">
        <v>0.93410000000000004</v>
      </c>
      <c r="I18" s="54">
        <v>0.92144706735417337</v>
      </c>
      <c r="J18" s="56">
        <v>0.9</v>
      </c>
      <c r="K18" s="56">
        <v>0.9</v>
      </c>
      <c r="L18" s="54">
        <v>0.92520000000000002</v>
      </c>
      <c r="M18" s="54">
        <v>0.93411611219830393</v>
      </c>
      <c r="N18" s="55">
        <v>0.9</v>
      </c>
      <c r="O18" s="55">
        <v>0.9</v>
      </c>
    </row>
    <row r="19" spans="1:15" x14ac:dyDescent="0.25">
      <c r="A19" s="42" t="s">
        <v>83</v>
      </c>
      <c r="C19" s="50">
        <v>1</v>
      </c>
      <c r="D19" s="51">
        <v>1</v>
      </c>
      <c r="E19" s="52">
        <v>1</v>
      </c>
      <c r="F19" s="53">
        <v>0.94699999999999995</v>
      </c>
      <c r="G19" s="54">
        <v>0.95084999999999997</v>
      </c>
      <c r="H19" s="53">
        <v>0.95894999999999997</v>
      </c>
      <c r="I19" s="54">
        <v>0.95226666666666659</v>
      </c>
      <c r="J19" s="56">
        <v>0.9</v>
      </c>
      <c r="K19" s="56">
        <v>0.9</v>
      </c>
      <c r="L19" s="54">
        <v>0.93835000000000002</v>
      </c>
      <c r="M19" s="54">
        <v>0.93684947958366693</v>
      </c>
      <c r="N19" s="55">
        <v>0.9</v>
      </c>
      <c r="O19" s="55">
        <v>0.9</v>
      </c>
    </row>
    <row r="20" spans="1:15" x14ac:dyDescent="0.25">
      <c r="A20" s="3" t="s">
        <v>84</v>
      </c>
      <c r="C20" s="50">
        <v>1</v>
      </c>
      <c r="D20" s="51">
        <v>1</v>
      </c>
      <c r="E20" s="52">
        <v>1</v>
      </c>
      <c r="F20" s="53">
        <v>0.90720531981699115</v>
      </c>
      <c r="G20" s="54">
        <v>0.93659999999999999</v>
      </c>
      <c r="H20" s="53">
        <v>0.94230000000000003</v>
      </c>
      <c r="I20" s="54">
        <v>0.92870177327233039</v>
      </c>
      <c r="J20" s="56">
        <v>0.9</v>
      </c>
      <c r="K20" s="56">
        <v>0.9</v>
      </c>
      <c r="L20" s="54">
        <v>0.9456</v>
      </c>
      <c r="M20" s="54">
        <v>0.95221804082563577</v>
      </c>
      <c r="N20" s="55">
        <v>0.9</v>
      </c>
      <c r="O20" s="55">
        <v>0.9</v>
      </c>
    </row>
    <row r="21" spans="1:15" x14ac:dyDescent="0.25">
      <c r="A21" s="3" t="s">
        <v>85</v>
      </c>
      <c r="C21" s="50">
        <v>1</v>
      </c>
      <c r="D21" s="51">
        <v>1</v>
      </c>
      <c r="E21" s="52">
        <v>1</v>
      </c>
      <c r="F21" s="53">
        <v>0.82799999999999996</v>
      </c>
      <c r="G21" s="54">
        <v>0.85699999999999998</v>
      </c>
      <c r="H21" s="53">
        <v>0.88500000000000001</v>
      </c>
      <c r="I21" s="54">
        <v>0.8566666666666668</v>
      </c>
      <c r="J21" s="56">
        <v>0.9</v>
      </c>
      <c r="K21" s="56">
        <v>0.9</v>
      </c>
      <c r="L21" s="54">
        <v>0.90700000000000003</v>
      </c>
      <c r="M21" s="54">
        <v>0.9264867018627353</v>
      </c>
      <c r="N21" s="55">
        <v>0.9</v>
      </c>
      <c r="O21" s="55">
        <v>0.9</v>
      </c>
    </row>
    <row r="22" spans="1:15" x14ac:dyDescent="0.25">
      <c r="A22" s="42" t="s">
        <v>86</v>
      </c>
      <c r="C22" s="50">
        <v>1</v>
      </c>
      <c r="D22" s="51">
        <v>1</v>
      </c>
      <c r="E22" s="52">
        <v>1</v>
      </c>
      <c r="F22" s="53">
        <v>0.91702296819787987</v>
      </c>
      <c r="G22" s="54">
        <v>0.95350000000000001</v>
      </c>
      <c r="H22" s="53">
        <v>0.95269999999999999</v>
      </c>
      <c r="I22" s="54">
        <v>0.9410743227326267</v>
      </c>
      <c r="J22" s="56">
        <v>0.9</v>
      </c>
      <c r="K22" s="56">
        <v>0.9</v>
      </c>
      <c r="L22" s="54">
        <v>0.9446</v>
      </c>
      <c r="M22" s="54">
        <v>0.93570408001270045</v>
      </c>
      <c r="N22" s="55">
        <v>0.9</v>
      </c>
      <c r="O22" s="55">
        <v>0.9</v>
      </c>
    </row>
    <row r="23" spans="1:15" x14ac:dyDescent="0.25">
      <c r="A23" s="3" t="s">
        <v>87</v>
      </c>
      <c r="C23" s="50">
        <v>1</v>
      </c>
      <c r="D23" s="51">
        <v>1</v>
      </c>
      <c r="E23" s="52">
        <v>1</v>
      </c>
      <c r="F23" s="53">
        <v>0.94651653764954258</v>
      </c>
      <c r="G23" s="54">
        <v>0.93647246696035236</v>
      </c>
      <c r="H23" s="53">
        <v>0.92069999999999996</v>
      </c>
      <c r="I23" s="54">
        <v>0.93456300153663163</v>
      </c>
      <c r="J23" s="56">
        <v>0.9</v>
      </c>
      <c r="K23" s="56">
        <v>0.9</v>
      </c>
      <c r="L23" s="54">
        <v>0.91500000000000004</v>
      </c>
      <c r="M23" s="54">
        <v>0.92160074888836885</v>
      </c>
      <c r="N23" s="55">
        <v>0.9</v>
      </c>
      <c r="O23" s="55">
        <v>0.9</v>
      </c>
    </row>
    <row r="24" spans="1:15" x14ac:dyDescent="0.25">
      <c r="A24" s="3" t="s">
        <v>88</v>
      </c>
      <c r="C24" s="50">
        <v>1</v>
      </c>
      <c r="D24" s="51">
        <v>1</v>
      </c>
      <c r="E24" s="52">
        <v>1</v>
      </c>
      <c r="F24" s="53">
        <v>0.96120629959357462</v>
      </c>
      <c r="G24" s="54">
        <v>0.96350000000000002</v>
      </c>
      <c r="H24" s="53">
        <v>0.93679999999999997</v>
      </c>
      <c r="I24" s="54">
        <v>0.95383543319785824</v>
      </c>
      <c r="J24" s="56">
        <v>0.9</v>
      </c>
      <c r="K24" s="56">
        <v>0.9</v>
      </c>
      <c r="L24" s="54">
        <v>0.91620000000000001</v>
      </c>
      <c r="M24" s="54">
        <v>0.9517413712322349</v>
      </c>
      <c r="N24" s="55">
        <v>0.9</v>
      </c>
      <c r="O24" s="55">
        <v>0.9</v>
      </c>
    </row>
    <row r="25" spans="1:15" x14ac:dyDescent="0.25">
      <c r="A25" s="3" t="s">
        <v>89</v>
      </c>
      <c r="C25" s="50">
        <v>1</v>
      </c>
      <c r="D25" s="51">
        <v>1</v>
      </c>
      <c r="E25" s="52">
        <v>1</v>
      </c>
      <c r="F25" s="53">
        <v>0.95746870897155367</v>
      </c>
      <c r="G25" s="54">
        <v>0.96309999999999996</v>
      </c>
      <c r="H25" s="53">
        <v>0.97299999999999998</v>
      </c>
      <c r="I25" s="54">
        <v>0.96452290299051791</v>
      </c>
      <c r="J25" s="56">
        <v>0.9</v>
      </c>
      <c r="K25" s="56">
        <v>0.9</v>
      </c>
      <c r="L25" s="54">
        <v>0.97219999999999995</v>
      </c>
      <c r="M25" s="54">
        <v>0.97678718159408384</v>
      </c>
      <c r="N25" s="55">
        <v>0.9</v>
      </c>
      <c r="O25" s="55">
        <v>0.9</v>
      </c>
    </row>
    <row r="26" spans="1:15" x14ac:dyDescent="0.25">
      <c r="A26" s="42" t="s">
        <v>90</v>
      </c>
      <c r="C26" s="50">
        <v>7</v>
      </c>
      <c r="D26" s="51">
        <v>7</v>
      </c>
      <c r="E26" s="52">
        <v>1</v>
      </c>
      <c r="F26" s="53">
        <v>0.95032311028423389</v>
      </c>
      <c r="G26" s="54">
        <v>0.934911507554953</v>
      </c>
      <c r="H26" s="53">
        <v>0.94165714285714286</v>
      </c>
      <c r="I26" s="54">
        <v>0.94229725356544325</v>
      </c>
      <c r="J26" s="56">
        <v>0.9</v>
      </c>
      <c r="K26" s="56">
        <v>0.9</v>
      </c>
      <c r="L26" s="54">
        <v>0.94282857142857157</v>
      </c>
      <c r="M26" s="54">
        <v>0.95082657515729707</v>
      </c>
      <c r="N26" s="55">
        <v>0.9</v>
      </c>
      <c r="O26" s="55">
        <v>0.9</v>
      </c>
    </row>
    <row r="27" spans="1:15" x14ac:dyDescent="0.25">
      <c r="A27" s="3" t="s">
        <v>91</v>
      </c>
      <c r="C27" s="50">
        <v>3</v>
      </c>
      <c r="D27" s="51">
        <v>3</v>
      </c>
      <c r="E27" s="52">
        <v>1</v>
      </c>
      <c r="F27" s="53">
        <v>0.92495123672683777</v>
      </c>
      <c r="G27" s="54">
        <v>0.93408721043126186</v>
      </c>
      <c r="H27" s="53">
        <v>0.95182317618500056</v>
      </c>
      <c r="I27" s="54">
        <v>0.93695387444770006</v>
      </c>
      <c r="J27" s="56">
        <v>0.9</v>
      </c>
      <c r="K27" s="56">
        <v>0.9</v>
      </c>
      <c r="L27" s="54">
        <v>0.9425</v>
      </c>
      <c r="M27" s="54">
        <v>0.93511425214020083</v>
      </c>
      <c r="N27" s="55">
        <v>0.9</v>
      </c>
      <c r="O27" s="55">
        <v>0.9</v>
      </c>
    </row>
    <row r="28" spans="1:15" x14ac:dyDescent="0.25">
      <c r="A28" s="3" t="s">
        <v>92</v>
      </c>
      <c r="C28" s="50">
        <v>8</v>
      </c>
      <c r="D28" s="51">
        <v>8</v>
      </c>
      <c r="E28" s="52">
        <v>1</v>
      </c>
      <c r="F28" s="53">
        <v>0.94167673008510344</v>
      </c>
      <c r="G28" s="54">
        <v>0.92647010923163287</v>
      </c>
      <c r="H28" s="53">
        <v>0.92514960876369345</v>
      </c>
      <c r="I28" s="54">
        <v>0.93109881602680999</v>
      </c>
      <c r="J28" s="56">
        <v>0.9</v>
      </c>
      <c r="K28" s="56">
        <v>0.9</v>
      </c>
      <c r="L28" s="54">
        <v>0.92612500000000009</v>
      </c>
      <c r="M28" s="54">
        <v>0.92445190978899672</v>
      </c>
      <c r="N28" s="55">
        <v>0.9</v>
      </c>
      <c r="O28" s="55">
        <v>0.9</v>
      </c>
    </row>
    <row r="29" spans="1:15" x14ac:dyDescent="0.25">
      <c r="A29" s="3" t="s">
        <v>93</v>
      </c>
      <c r="C29" s="50">
        <v>7</v>
      </c>
      <c r="D29" s="51">
        <v>7</v>
      </c>
      <c r="E29" s="52">
        <v>1</v>
      </c>
      <c r="F29" s="53">
        <v>0.92845759366373304</v>
      </c>
      <c r="G29" s="54">
        <v>0.93251096407653133</v>
      </c>
      <c r="H29" s="53">
        <v>0.94585714285714295</v>
      </c>
      <c r="I29" s="54">
        <v>0.93560856686580252</v>
      </c>
      <c r="J29" s="56">
        <v>0.9</v>
      </c>
      <c r="K29" s="56">
        <v>0.9</v>
      </c>
      <c r="L29" s="54">
        <v>0.95698571428571444</v>
      </c>
      <c r="M29" s="54">
        <v>0.95866919088464964</v>
      </c>
      <c r="N29" s="55">
        <v>0.9</v>
      </c>
      <c r="O29" s="55">
        <v>0.9</v>
      </c>
    </row>
    <row r="30" spans="1:15" x14ac:dyDescent="0.25">
      <c r="A30" s="3" t="s">
        <v>94</v>
      </c>
      <c r="C30" s="50">
        <v>6</v>
      </c>
      <c r="D30" s="51">
        <v>6</v>
      </c>
      <c r="E30" s="52">
        <v>1</v>
      </c>
      <c r="F30" s="53">
        <v>0.95713650977329368</v>
      </c>
      <c r="G30" s="54">
        <v>0.9491567551067821</v>
      </c>
      <c r="H30" s="53">
        <v>0.96093333333333331</v>
      </c>
      <c r="I30" s="54">
        <v>0.95574219940446969</v>
      </c>
      <c r="J30" s="56">
        <v>0.9</v>
      </c>
      <c r="K30" s="56">
        <v>0.9</v>
      </c>
      <c r="L30" s="54">
        <v>0.95753333333333346</v>
      </c>
      <c r="M30" s="54">
        <v>0.94887390212632849</v>
      </c>
      <c r="N30" s="55">
        <v>0.9</v>
      </c>
      <c r="O30" s="55">
        <v>0.9</v>
      </c>
    </row>
    <row r="31" spans="1:15" x14ac:dyDescent="0.25">
      <c r="A31" s="3" t="s">
        <v>95</v>
      </c>
      <c r="C31" s="50">
        <v>8</v>
      </c>
      <c r="D31" s="51">
        <v>8</v>
      </c>
      <c r="E31" s="52">
        <v>1</v>
      </c>
      <c r="F31" s="53">
        <v>0.90321081068116194</v>
      </c>
      <c r="G31" s="54">
        <v>0.93086323136315063</v>
      </c>
      <c r="H31" s="53">
        <v>0.95198317815453037</v>
      </c>
      <c r="I31" s="54">
        <v>0.92868574006628102</v>
      </c>
      <c r="J31" s="56">
        <v>0.9</v>
      </c>
      <c r="K31" s="56">
        <v>0.9</v>
      </c>
      <c r="L31" s="54">
        <v>0.95012857142857143</v>
      </c>
      <c r="M31" s="54">
        <v>0.92876580313425294</v>
      </c>
      <c r="N31" s="55">
        <v>0.9</v>
      </c>
      <c r="O31" s="55">
        <v>0.9</v>
      </c>
    </row>
    <row r="32" spans="1:15" x14ac:dyDescent="0.25">
      <c r="A32" s="3" t="s">
        <v>96</v>
      </c>
      <c r="C32" s="50">
        <v>8</v>
      </c>
      <c r="D32" s="51">
        <v>8</v>
      </c>
      <c r="E32" s="52">
        <v>1</v>
      </c>
      <c r="F32" s="53">
        <v>0.94076936004532918</v>
      </c>
      <c r="G32" s="54">
        <v>0.93331731978067334</v>
      </c>
      <c r="H32" s="53">
        <v>0.92582074190069441</v>
      </c>
      <c r="I32" s="54">
        <v>0.93330247390889898</v>
      </c>
      <c r="J32" s="56">
        <v>0.9</v>
      </c>
      <c r="K32" s="56">
        <v>0.9</v>
      </c>
      <c r="L32" s="54">
        <v>0.93907499999999999</v>
      </c>
      <c r="M32" s="54">
        <v>0.921249965015982</v>
      </c>
      <c r="N32" s="55">
        <v>0.9</v>
      </c>
      <c r="O32" s="55">
        <v>0.9</v>
      </c>
    </row>
    <row r="33" spans="1:15" x14ac:dyDescent="0.25">
      <c r="A33" s="3" t="s">
        <v>97</v>
      </c>
      <c r="C33" s="50">
        <v>11</v>
      </c>
      <c r="D33" s="51">
        <v>11</v>
      </c>
      <c r="E33" s="52">
        <v>1</v>
      </c>
      <c r="F33" s="53">
        <v>0.93981090969818171</v>
      </c>
      <c r="G33" s="54">
        <v>0.9392006538793467</v>
      </c>
      <c r="H33" s="53">
        <v>0.93879999180730156</v>
      </c>
      <c r="I33" s="54">
        <v>0.93927051846161003</v>
      </c>
      <c r="J33" s="56">
        <v>0.9</v>
      </c>
      <c r="K33" s="56">
        <v>0.9</v>
      </c>
      <c r="L33" s="54">
        <v>0.95203636363636368</v>
      </c>
      <c r="M33" s="54">
        <v>0.95047382394910518</v>
      </c>
      <c r="N33" s="55">
        <v>0.9</v>
      </c>
      <c r="O33" s="55">
        <v>0.9</v>
      </c>
    </row>
    <row r="34" spans="1:15" x14ac:dyDescent="0.25">
      <c r="A34" s="3" t="s">
        <v>98</v>
      </c>
      <c r="B34" s="33" t="s">
        <v>99</v>
      </c>
      <c r="C34" s="50">
        <v>9</v>
      </c>
      <c r="D34" s="51">
        <v>8</v>
      </c>
      <c r="E34" s="52">
        <v>0.88888888888888884</v>
      </c>
      <c r="F34" s="53">
        <v>0.95740582921165229</v>
      </c>
      <c r="G34" s="54">
        <v>0.9506429135618234</v>
      </c>
      <c r="H34" s="53">
        <v>0.95367499999999994</v>
      </c>
      <c r="I34" s="54">
        <v>0.95390791425782517</v>
      </c>
      <c r="J34" s="56">
        <v>0.9</v>
      </c>
      <c r="K34" s="56">
        <v>0.9</v>
      </c>
      <c r="L34" s="54">
        <v>0.94625000000000004</v>
      </c>
      <c r="M34" s="54">
        <v>0.9557711488513001</v>
      </c>
      <c r="N34" s="55">
        <v>0.9</v>
      </c>
      <c r="O34" s="55">
        <v>0.9</v>
      </c>
    </row>
    <row r="35" spans="1:15" x14ac:dyDescent="0.25">
      <c r="A35" s="3" t="s">
        <v>100</v>
      </c>
      <c r="C35" s="50">
        <v>5</v>
      </c>
      <c r="D35" s="51">
        <v>5</v>
      </c>
      <c r="E35" s="52">
        <v>1</v>
      </c>
      <c r="F35" s="53">
        <v>0.91972385375098531</v>
      </c>
      <c r="G35" s="54">
        <v>0.90035267236769045</v>
      </c>
      <c r="H35" s="53">
        <v>0.89117999999999997</v>
      </c>
      <c r="I35" s="54">
        <v>0.90375217537289199</v>
      </c>
      <c r="J35" s="56">
        <v>0.9</v>
      </c>
      <c r="K35" s="56">
        <v>0.9</v>
      </c>
      <c r="L35" s="54">
        <v>0.9013199999999999</v>
      </c>
      <c r="M35" s="54">
        <v>0.89736637102214734</v>
      </c>
      <c r="N35" s="55">
        <v>0.9</v>
      </c>
      <c r="O35" s="55">
        <v>0.9</v>
      </c>
    </row>
    <row r="36" spans="1:15" x14ac:dyDescent="0.25">
      <c r="A36" s="3" t="s">
        <v>101</v>
      </c>
      <c r="C36" s="50">
        <v>5</v>
      </c>
      <c r="D36" s="51">
        <v>5</v>
      </c>
      <c r="E36" s="52">
        <v>1</v>
      </c>
      <c r="F36" s="53">
        <v>0.93139678899707523</v>
      </c>
      <c r="G36" s="54">
        <v>0.93125134289560352</v>
      </c>
      <c r="H36" s="53">
        <v>0.92270000000000008</v>
      </c>
      <c r="I36" s="54">
        <v>0.92844937729755961</v>
      </c>
      <c r="J36" s="56">
        <v>0.9</v>
      </c>
      <c r="K36" s="56">
        <v>0.9</v>
      </c>
      <c r="L36" s="54">
        <v>0.92598000000000003</v>
      </c>
      <c r="M36" s="54">
        <v>0.93190436369615293</v>
      </c>
      <c r="N36" s="55">
        <v>0.9</v>
      </c>
      <c r="O36" s="55">
        <v>0.9</v>
      </c>
    </row>
    <row r="37" spans="1:15" x14ac:dyDescent="0.25">
      <c r="A37" s="3" t="s">
        <v>102</v>
      </c>
      <c r="B37" s="33" t="s">
        <v>103</v>
      </c>
      <c r="C37" s="50">
        <v>16</v>
      </c>
      <c r="D37" s="51">
        <v>15</v>
      </c>
      <c r="E37" s="52">
        <v>0.9375</v>
      </c>
      <c r="F37" s="53">
        <v>0.94260731708489687</v>
      </c>
      <c r="G37" s="54">
        <v>0.94392739859055286</v>
      </c>
      <c r="H37" s="53">
        <v>0.93918666666666661</v>
      </c>
      <c r="I37" s="54">
        <v>0.94190712744737215</v>
      </c>
      <c r="J37" s="56">
        <v>0.9</v>
      </c>
      <c r="K37" s="56">
        <v>0.9</v>
      </c>
      <c r="L37" s="54">
        <v>0.93889375000000008</v>
      </c>
      <c r="M37" s="54">
        <v>0.93933377549753483</v>
      </c>
      <c r="N37" s="55">
        <v>0.9</v>
      </c>
      <c r="O37" s="55">
        <v>0.9</v>
      </c>
    </row>
    <row r="38" spans="1:15" x14ac:dyDescent="0.25">
      <c r="A38" s="42" t="s">
        <v>104</v>
      </c>
      <c r="C38" s="50">
        <v>123</v>
      </c>
      <c r="D38" s="51">
        <v>71</v>
      </c>
      <c r="E38" s="52">
        <v>0.57723577235772361</v>
      </c>
      <c r="F38" s="53">
        <v>0.94850284782561578</v>
      </c>
      <c r="G38" s="54">
        <v>0.93173676319969201</v>
      </c>
      <c r="H38" s="53">
        <v>0.91261687497977972</v>
      </c>
      <c r="I38" s="54">
        <v>0.93095216200169573</v>
      </c>
      <c r="J38" s="56">
        <v>0.9</v>
      </c>
      <c r="K38" s="56">
        <v>0.9</v>
      </c>
      <c r="L38" s="54">
        <v>0.94563522727272753</v>
      </c>
      <c r="M38" s="54">
        <v>0.94755425366872315</v>
      </c>
      <c r="N38" s="55">
        <v>0.9</v>
      </c>
      <c r="O38" s="55">
        <v>0.9</v>
      </c>
    </row>
    <row r="39" spans="1:15" x14ac:dyDescent="0.25">
      <c r="A39" s="3" t="s">
        <v>105</v>
      </c>
      <c r="C39" s="50">
        <v>37</v>
      </c>
      <c r="D39" s="51">
        <v>31</v>
      </c>
      <c r="E39" s="52">
        <v>0.83783783783783783</v>
      </c>
      <c r="F39" s="53">
        <v>0.94776882138575891</v>
      </c>
      <c r="G39" s="54">
        <v>0.94876180378141295</v>
      </c>
      <c r="H39" s="53">
        <v>0.95335922666781336</v>
      </c>
      <c r="I39" s="54">
        <v>0.94996328394499507</v>
      </c>
      <c r="J39" s="56">
        <v>0.9</v>
      </c>
      <c r="K39" s="56">
        <v>0.9</v>
      </c>
      <c r="L39" s="54">
        <v>0.95078928571428567</v>
      </c>
      <c r="M39" s="54">
        <v>0.9563641923948859</v>
      </c>
      <c r="N39" s="55">
        <v>0.9</v>
      </c>
      <c r="O39" s="55">
        <v>0.9</v>
      </c>
    </row>
    <row r="40" spans="1:15" x14ac:dyDescent="0.25">
      <c r="A40" s="3" t="s">
        <v>106</v>
      </c>
      <c r="C40" s="50">
        <v>25</v>
      </c>
      <c r="D40" s="51">
        <v>1</v>
      </c>
      <c r="E40" s="57">
        <v>0.04</v>
      </c>
      <c r="F40" s="58">
        <v>0.96087237403525039</v>
      </c>
      <c r="G40" s="58">
        <v>0.9225289435069699</v>
      </c>
      <c r="H40" s="59">
        <v>0.91769999999999996</v>
      </c>
      <c r="I40" s="58">
        <v>0.93370043918074008</v>
      </c>
      <c r="J40" s="60" t="s">
        <v>107</v>
      </c>
      <c r="K40" s="60" t="s">
        <v>107</v>
      </c>
      <c r="L40" s="58">
        <v>0.9264</v>
      </c>
      <c r="M40" s="54">
        <v>0.93910113769926862</v>
      </c>
      <c r="N40" s="60" t="s">
        <v>107</v>
      </c>
      <c r="O40" s="60" t="s">
        <v>107</v>
      </c>
    </row>
    <row r="41" spans="1:15" x14ac:dyDescent="0.25">
      <c r="A41" s="3" t="s">
        <v>108</v>
      </c>
      <c r="C41" s="50">
        <v>33</v>
      </c>
      <c r="D41" s="51">
        <v>2</v>
      </c>
      <c r="E41" s="57">
        <v>6.0606060606060608E-2</v>
      </c>
      <c r="F41" s="58">
        <v>0.93621081086300384</v>
      </c>
      <c r="G41" s="58">
        <v>0.95187937849858151</v>
      </c>
      <c r="H41" s="59">
        <v>0.96415000000000006</v>
      </c>
      <c r="I41" s="58">
        <v>0.9507467297871951</v>
      </c>
      <c r="J41" s="60" t="s">
        <v>107</v>
      </c>
      <c r="K41" s="60" t="s">
        <v>107</v>
      </c>
      <c r="L41" s="58">
        <v>0.96954999999999991</v>
      </c>
      <c r="M41" s="54">
        <v>0.96384753891823793</v>
      </c>
      <c r="N41" s="60" t="s">
        <v>107</v>
      </c>
      <c r="O41" s="60" t="s">
        <v>107</v>
      </c>
    </row>
    <row r="42" spans="1:15" x14ac:dyDescent="0.25">
      <c r="A42" s="3" t="s">
        <v>109</v>
      </c>
      <c r="C42" s="50">
        <v>110</v>
      </c>
      <c r="D42" s="51">
        <v>52</v>
      </c>
      <c r="E42" s="52">
        <v>0.47272727272727272</v>
      </c>
      <c r="F42" s="53">
        <v>0.94457627993186588</v>
      </c>
      <c r="G42" s="54">
        <v>0.953620363455431</v>
      </c>
      <c r="H42" s="53">
        <v>0.94877606598048891</v>
      </c>
      <c r="I42" s="54">
        <v>0.94899090312259526</v>
      </c>
      <c r="J42" s="56">
        <v>0.9</v>
      </c>
      <c r="K42" s="56">
        <v>0.9</v>
      </c>
      <c r="L42" s="54">
        <v>0.95495769230769256</v>
      </c>
      <c r="M42" s="54">
        <v>0.95580726428001572</v>
      </c>
      <c r="N42" s="55">
        <v>0.9</v>
      </c>
      <c r="O42" s="55">
        <v>0.9</v>
      </c>
    </row>
    <row r="43" spans="1:15" x14ac:dyDescent="0.25">
      <c r="A43" s="3" t="s">
        <v>110</v>
      </c>
      <c r="C43" s="50">
        <v>94</v>
      </c>
      <c r="D43" s="51">
        <v>60</v>
      </c>
      <c r="E43" s="52">
        <v>0.63829787234042556</v>
      </c>
      <c r="F43" s="53">
        <v>0.89518469721651805</v>
      </c>
      <c r="G43" s="54">
        <v>0.92664070203784377</v>
      </c>
      <c r="H43" s="53">
        <v>0.9473176030738677</v>
      </c>
      <c r="I43" s="54">
        <v>0.92304766744274325</v>
      </c>
      <c r="J43" s="56">
        <v>0.9</v>
      </c>
      <c r="K43" s="56">
        <v>0.9</v>
      </c>
      <c r="L43" s="54">
        <v>0.95184067796610194</v>
      </c>
      <c r="M43" s="54">
        <v>0.93380858430157132</v>
      </c>
      <c r="N43" s="55">
        <v>0.9</v>
      </c>
      <c r="O43" s="55">
        <v>0.9</v>
      </c>
    </row>
    <row r="44" spans="1:15" x14ac:dyDescent="0.25">
      <c r="A44" s="3" t="s">
        <v>111</v>
      </c>
      <c r="C44" s="50">
        <v>354</v>
      </c>
      <c r="D44" s="51">
        <v>349</v>
      </c>
      <c r="E44" s="52">
        <v>0.98587570621468923</v>
      </c>
      <c r="F44" s="53">
        <v>0.88400000000000001</v>
      </c>
      <c r="G44" s="54">
        <v>0.86599999999999999</v>
      </c>
      <c r="H44" s="53">
        <v>0.8599</v>
      </c>
      <c r="I44" s="54">
        <v>0.86996666666666667</v>
      </c>
      <c r="J44" s="56">
        <v>0.9</v>
      </c>
      <c r="K44" s="56">
        <v>0.9</v>
      </c>
      <c r="L44" s="54">
        <v>0.87606169594812</v>
      </c>
      <c r="M44" s="54">
        <v>0.91320000000000001</v>
      </c>
      <c r="N44" s="55">
        <v>0.9</v>
      </c>
      <c r="O44" s="55">
        <v>0.9</v>
      </c>
    </row>
    <row r="45" spans="1:15" x14ac:dyDescent="0.25">
      <c r="A45" s="3" t="s">
        <v>112</v>
      </c>
      <c r="C45" s="50">
        <v>31</v>
      </c>
      <c r="D45" s="51">
        <v>12</v>
      </c>
      <c r="E45" s="52">
        <v>0.38709677419354838</v>
      </c>
      <c r="F45" s="53">
        <v>0.95314663009447509</v>
      </c>
      <c r="G45" s="54">
        <v>0.97040742113402467</v>
      </c>
      <c r="H45" s="53">
        <v>0.961709356351236</v>
      </c>
      <c r="I45" s="54">
        <v>0.96175446919324525</v>
      </c>
      <c r="J45" s="56">
        <v>0.9</v>
      </c>
      <c r="K45" s="56">
        <v>0.9</v>
      </c>
      <c r="L45" s="54">
        <v>0.91903076923076932</v>
      </c>
      <c r="M45" s="54">
        <v>0.92989662978791654</v>
      </c>
      <c r="N45" s="55">
        <v>0.9</v>
      </c>
      <c r="O45" s="55">
        <v>0.9</v>
      </c>
    </row>
    <row r="46" spans="1:15" x14ac:dyDescent="0.25">
      <c r="A46" s="3" t="s">
        <v>113</v>
      </c>
      <c r="C46" s="50">
        <v>49</v>
      </c>
      <c r="D46" s="51">
        <v>47</v>
      </c>
      <c r="E46" s="52">
        <v>0.95918367346938771</v>
      </c>
      <c r="F46" s="53">
        <v>0.90669122118426582</v>
      </c>
      <c r="G46" s="54">
        <v>0.92959950528708968</v>
      </c>
      <c r="H46" s="53">
        <v>0.89781289768332895</v>
      </c>
      <c r="I46" s="54">
        <v>0.91136787471822822</v>
      </c>
      <c r="J46" s="56">
        <v>0.9</v>
      </c>
      <c r="K46" s="56">
        <v>0.9</v>
      </c>
      <c r="L46" s="54">
        <v>0.91271458333333311</v>
      </c>
      <c r="M46" s="54">
        <v>0.91835666504183866</v>
      </c>
      <c r="N46" s="55">
        <v>0.9</v>
      </c>
      <c r="O46" s="55">
        <v>0.9</v>
      </c>
    </row>
    <row r="47" spans="1:15" x14ac:dyDescent="0.25">
      <c r="A47" s="3" t="s">
        <v>114</v>
      </c>
      <c r="C47" s="50">
        <v>50</v>
      </c>
      <c r="D47" s="51">
        <v>12</v>
      </c>
      <c r="E47" s="52">
        <v>0.24</v>
      </c>
      <c r="F47" s="53">
        <v>0.96365756372154543</v>
      </c>
      <c r="G47" s="54">
        <v>0.95828475874321606</v>
      </c>
      <c r="H47" s="53">
        <v>0.94026449704142001</v>
      </c>
      <c r="I47" s="54">
        <v>0.95406893983539387</v>
      </c>
      <c r="J47" s="56">
        <v>0.9</v>
      </c>
      <c r="K47" s="56">
        <v>0.9</v>
      </c>
      <c r="L47" s="54">
        <v>0.95007894736842113</v>
      </c>
      <c r="M47" s="54">
        <v>0.95571611443325211</v>
      </c>
      <c r="N47" s="55">
        <v>0.9</v>
      </c>
      <c r="O47" s="55">
        <v>0.9</v>
      </c>
    </row>
    <row r="48" spans="1:15" x14ac:dyDescent="0.25">
      <c r="A48" s="3" t="s">
        <v>115</v>
      </c>
      <c r="C48" s="50">
        <v>77</v>
      </c>
      <c r="D48" s="51">
        <v>53</v>
      </c>
      <c r="E48" s="52">
        <v>0.68831168831168832</v>
      </c>
      <c r="F48" s="53">
        <v>0.92215619564988427</v>
      </c>
      <c r="G48" s="54">
        <v>0.89422046423850488</v>
      </c>
      <c r="H48" s="53">
        <v>0.89693902403597492</v>
      </c>
      <c r="I48" s="54">
        <v>0.90443856130812128</v>
      </c>
      <c r="J48" s="56">
        <v>0.9</v>
      </c>
      <c r="K48" s="56">
        <v>0.9</v>
      </c>
      <c r="L48" s="54">
        <v>0.90538431372549</v>
      </c>
      <c r="M48" s="54">
        <v>0.88677844490452007</v>
      </c>
      <c r="N48" s="55">
        <v>0.9</v>
      </c>
      <c r="O48" s="55">
        <v>0.9</v>
      </c>
    </row>
    <row r="49" spans="1:15" x14ac:dyDescent="0.25">
      <c r="A49" s="3" t="s">
        <v>116</v>
      </c>
      <c r="C49" s="50">
        <v>34</v>
      </c>
      <c r="D49" s="51">
        <v>3</v>
      </c>
      <c r="E49" s="57">
        <v>8.8235294117647065E-2</v>
      </c>
      <c r="F49" s="58">
        <v>0.95319822154563727</v>
      </c>
      <c r="G49" s="58">
        <v>0.95771944460145564</v>
      </c>
      <c r="H49" s="59">
        <v>0.94626421848443576</v>
      </c>
      <c r="I49" s="58">
        <v>0.95239396154384293</v>
      </c>
      <c r="J49" s="60" t="s">
        <v>107</v>
      </c>
      <c r="K49" s="60" t="s">
        <v>107</v>
      </c>
      <c r="L49" s="58">
        <v>0.94036666666666668</v>
      </c>
      <c r="M49" s="54">
        <v>0.93208850697759305</v>
      </c>
      <c r="N49" s="60" t="s">
        <v>107</v>
      </c>
      <c r="O49" s="60" t="s">
        <v>107</v>
      </c>
    </row>
    <row r="50" spans="1:15" x14ac:dyDescent="0.25">
      <c r="A50" s="42" t="s">
        <v>117</v>
      </c>
      <c r="C50" s="50">
        <v>208</v>
      </c>
      <c r="D50" s="51">
        <v>16</v>
      </c>
      <c r="E50" s="57">
        <v>7.6923076923076927E-2</v>
      </c>
      <c r="F50" s="58">
        <v>0.95336597118347488</v>
      </c>
      <c r="G50" s="58">
        <v>0.93396845844785059</v>
      </c>
      <c r="H50" s="59">
        <v>0.94423884139182002</v>
      </c>
      <c r="I50" s="58">
        <v>0.94385775700771513</v>
      </c>
      <c r="J50" s="60" t="s">
        <v>107</v>
      </c>
      <c r="K50" s="60" t="s">
        <v>107</v>
      </c>
      <c r="L50" s="58">
        <v>0.95622307692307706</v>
      </c>
      <c r="M50" s="54">
        <v>0.94420200837563462</v>
      </c>
      <c r="N50" s="60" t="s">
        <v>107</v>
      </c>
      <c r="O50" s="60" t="s">
        <v>107</v>
      </c>
    </row>
    <row r="51" spans="1:15" x14ac:dyDescent="0.25">
      <c r="A51" s="3" t="s">
        <v>118</v>
      </c>
      <c r="C51" s="50">
        <v>167</v>
      </c>
      <c r="D51" s="51">
        <v>92</v>
      </c>
      <c r="E51" s="52">
        <v>0.55089820359281438</v>
      </c>
      <c r="F51" s="53">
        <v>0.97877873984933017</v>
      </c>
      <c r="G51" s="54">
        <v>0.96421756908213263</v>
      </c>
      <c r="H51" s="53">
        <v>0.9897028049749047</v>
      </c>
      <c r="I51" s="54">
        <v>0.97756637130212243</v>
      </c>
      <c r="J51" s="56">
        <v>0.9</v>
      </c>
      <c r="K51" s="56">
        <v>0.9</v>
      </c>
      <c r="L51" s="54">
        <v>0.97090701754385966</v>
      </c>
      <c r="M51" s="54">
        <v>0.96894366628495654</v>
      </c>
      <c r="N51" s="55">
        <v>0.9</v>
      </c>
      <c r="O51" s="55">
        <v>0.9</v>
      </c>
    </row>
    <row r="52" spans="1:15" x14ac:dyDescent="0.25">
      <c r="A52" s="3" t="s">
        <v>119</v>
      </c>
      <c r="C52" s="50">
        <v>90</v>
      </c>
      <c r="D52" s="51">
        <v>0</v>
      </c>
      <c r="E52" s="57">
        <v>0</v>
      </c>
      <c r="F52" s="60" t="s">
        <v>107</v>
      </c>
      <c r="G52" s="60" t="s">
        <v>107</v>
      </c>
      <c r="H52" s="60" t="s">
        <v>107</v>
      </c>
      <c r="I52" s="60" t="s">
        <v>107</v>
      </c>
      <c r="J52" s="60" t="s">
        <v>107</v>
      </c>
      <c r="K52" s="60" t="s">
        <v>107</v>
      </c>
      <c r="L52" s="60" t="s">
        <v>107</v>
      </c>
      <c r="M52" s="60" t="s">
        <v>107</v>
      </c>
      <c r="N52" s="60" t="s">
        <v>107</v>
      </c>
      <c r="O52" s="60" t="s">
        <v>107</v>
      </c>
    </row>
    <row r="53" spans="1:15" x14ac:dyDescent="0.25">
      <c r="A53" s="3" t="s">
        <v>120</v>
      </c>
      <c r="C53" s="50">
        <v>119</v>
      </c>
      <c r="D53" s="51">
        <v>0</v>
      </c>
      <c r="E53" s="57">
        <v>0</v>
      </c>
      <c r="F53" s="60" t="s">
        <v>107</v>
      </c>
      <c r="G53" s="60" t="s">
        <v>107</v>
      </c>
      <c r="H53" s="60" t="s">
        <v>107</v>
      </c>
      <c r="I53" s="60" t="s">
        <v>107</v>
      </c>
      <c r="J53" s="60" t="s">
        <v>107</v>
      </c>
      <c r="K53" s="60" t="s">
        <v>107</v>
      </c>
      <c r="L53" s="60" t="s">
        <v>107</v>
      </c>
      <c r="M53" s="60" t="s">
        <v>107</v>
      </c>
      <c r="N53" s="60" t="s">
        <v>107</v>
      </c>
      <c r="O53" s="60" t="s">
        <v>107</v>
      </c>
    </row>
    <row r="54" spans="1:15" x14ac:dyDescent="0.25">
      <c r="A54" s="3" t="s">
        <v>121</v>
      </c>
      <c r="C54" s="50">
        <v>290</v>
      </c>
      <c r="D54" s="51">
        <v>20</v>
      </c>
      <c r="E54" s="57">
        <v>6.8965517241379309E-2</v>
      </c>
      <c r="F54" s="58">
        <v>0.96996823604655225</v>
      </c>
      <c r="G54" s="58">
        <v>0.95553008480752311</v>
      </c>
      <c r="H54" s="59">
        <v>0.91962566696535519</v>
      </c>
      <c r="I54" s="58">
        <v>0.94837466260647696</v>
      </c>
      <c r="J54" s="60" t="s">
        <v>107</v>
      </c>
      <c r="K54" s="60" t="s">
        <v>107</v>
      </c>
      <c r="L54" s="58">
        <v>0.91997894736842112</v>
      </c>
      <c r="M54" s="54">
        <v>0.96828747316957386</v>
      </c>
      <c r="N54" s="60" t="s">
        <v>107</v>
      </c>
      <c r="O54" s="60" t="s">
        <v>107</v>
      </c>
    </row>
    <row r="55" spans="1:15" x14ac:dyDescent="0.25">
      <c r="A55" s="3" t="s">
        <v>122</v>
      </c>
      <c r="C55" s="50">
        <v>257</v>
      </c>
      <c r="D55" s="51">
        <v>20</v>
      </c>
      <c r="E55" s="57">
        <v>7.7821011673151752E-2</v>
      </c>
      <c r="F55" s="58">
        <v>0.89683990301901384</v>
      </c>
      <c r="G55" s="58">
        <v>0.96309082002912527</v>
      </c>
      <c r="H55" s="59">
        <v>0.95255741939940286</v>
      </c>
      <c r="I55" s="58">
        <v>0.93749604748251392</v>
      </c>
      <c r="J55" s="60" t="s">
        <v>107</v>
      </c>
      <c r="K55" s="60" t="s">
        <v>107</v>
      </c>
      <c r="L55" s="58">
        <v>0.95579999999999976</v>
      </c>
      <c r="M55" s="54">
        <v>0.93658421819964566</v>
      </c>
      <c r="N55" s="60" t="s">
        <v>107</v>
      </c>
      <c r="O55" s="60" t="s">
        <v>107</v>
      </c>
    </row>
    <row r="56" spans="1:15" x14ac:dyDescent="0.25">
      <c r="A56" s="3" t="s">
        <v>123</v>
      </c>
      <c r="C56" s="50">
        <v>33</v>
      </c>
      <c r="D56" s="51">
        <v>31</v>
      </c>
      <c r="E56" s="52">
        <v>0.93939393939393945</v>
      </c>
      <c r="F56" s="53">
        <v>0.91400000000000003</v>
      </c>
      <c r="G56" s="54">
        <v>0.86699999999999999</v>
      </c>
      <c r="H56" s="53">
        <v>0.86299999999999999</v>
      </c>
      <c r="I56" s="54">
        <v>0.88133333333333341</v>
      </c>
      <c r="J56" s="56">
        <v>0.9</v>
      </c>
      <c r="K56" s="56">
        <v>0.9</v>
      </c>
      <c r="L56" s="54">
        <v>0.86589362880481302</v>
      </c>
      <c r="M56" s="54">
        <v>0.90197000000000005</v>
      </c>
      <c r="N56" s="55">
        <v>0.9</v>
      </c>
      <c r="O56" s="55">
        <v>0.9</v>
      </c>
    </row>
    <row r="57" spans="1:15" x14ac:dyDescent="0.25">
      <c r="A57" s="3" t="s">
        <v>124</v>
      </c>
      <c r="C57" s="50">
        <v>77</v>
      </c>
      <c r="D57" s="51">
        <v>5</v>
      </c>
      <c r="E57" s="57">
        <v>6.4935064935064929E-2</v>
      </c>
      <c r="F57" s="58">
        <v>0.96595933764338326</v>
      </c>
      <c r="G57" s="58">
        <v>0.93433258869205882</v>
      </c>
      <c r="H57" s="59">
        <v>0.93007853658536577</v>
      </c>
      <c r="I57" s="58">
        <v>0.94345682097360262</v>
      </c>
      <c r="J57" s="60" t="s">
        <v>107</v>
      </c>
      <c r="K57" s="60" t="s">
        <v>107</v>
      </c>
      <c r="L57" s="58">
        <v>0.93840000000000001</v>
      </c>
      <c r="M57" s="54">
        <v>0.93952889613632917</v>
      </c>
      <c r="N57" s="60" t="s">
        <v>107</v>
      </c>
      <c r="O57" s="60" t="s">
        <v>107</v>
      </c>
    </row>
    <row r="58" spans="1:15" x14ac:dyDescent="0.25">
      <c r="A58" s="3" t="s">
        <v>125</v>
      </c>
      <c r="C58" s="50">
        <v>270</v>
      </c>
      <c r="D58" s="51">
        <v>175</v>
      </c>
      <c r="E58" s="52">
        <v>0.64814814814814814</v>
      </c>
      <c r="F58" s="53">
        <v>0.94978892455728736</v>
      </c>
      <c r="G58" s="54">
        <v>0.94533785138825988</v>
      </c>
      <c r="H58" s="53">
        <v>0.93348339312621853</v>
      </c>
      <c r="I58" s="54">
        <v>0.94287005635725529</v>
      </c>
      <c r="J58" s="56">
        <v>0.9</v>
      </c>
      <c r="K58" s="56">
        <v>0.9</v>
      </c>
      <c r="L58" s="54">
        <v>0.91036871508379935</v>
      </c>
      <c r="M58" s="54">
        <v>0.92783711794121992</v>
      </c>
      <c r="N58" s="55">
        <v>0.9</v>
      </c>
      <c r="O58" s="55">
        <v>0.9</v>
      </c>
    </row>
    <row r="59" spans="1:15" x14ac:dyDescent="0.25">
      <c r="A59" s="3" t="s">
        <v>126</v>
      </c>
      <c r="C59" s="50">
        <v>216</v>
      </c>
      <c r="D59" s="51">
        <v>61</v>
      </c>
      <c r="E59" s="52">
        <v>0.28240740740740738</v>
      </c>
      <c r="F59" s="51" t="s">
        <v>127</v>
      </c>
      <c r="G59" s="51" t="s">
        <v>127</v>
      </c>
      <c r="H59" s="53">
        <v>0.92658360655737682</v>
      </c>
      <c r="I59" s="54">
        <v>0.92658360655737682</v>
      </c>
      <c r="J59" s="56">
        <v>0.9</v>
      </c>
      <c r="K59" s="56">
        <v>0.9</v>
      </c>
      <c r="L59" s="54">
        <v>0.96403593749999994</v>
      </c>
      <c r="M59" s="54">
        <v>0.95964808372731691</v>
      </c>
      <c r="N59" s="55">
        <v>0.9</v>
      </c>
      <c r="O59" s="55">
        <v>0.9</v>
      </c>
    </row>
    <row r="60" spans="1:15" x14ac:dyDescent="0.25">
      <c r="A60" s="3" t="s">
        <v>128</v>
      </c>
      <c r="C60" s="50">
        <v>65</v>
      </c>
      <c r="D60" s="51">
        <v>22</v>
      </c>
      <c r="E60" s="52">
        <v>0.33846153846153848</v>
      </c>
      <c r="F60" s="53">
        <v>0.94404591104734581</v>
      </c>
      <c r="G60" s="54">
        <v>0.9211357791754019</v>
      </c>
      <c r="H60" s="53">
        <v>0.90844824957651049</v>
      </c>
      <c r="I60" s="54">
        <v>0.92454331326641936</v>
      </c>
      <c r="J60" s="56">
        <v>0.9</v>
      </c>
      <c r="K60" s="56">
        <v>0.9</v>
      </c>
      <c r="L60" s="54">
        <v>0.91078000000000015</v>
      </c>
      <c r="M60" s="54">
        <v>0.90060006191087427</v>
      </c>
      <c r="N60" s="55">
        <v>0.9</v>
      </c>
      <c r="O60" s="55">
        <v>0.9</v>
      </c>
    </row>
    <row r="61" spans="1:15" x14ac:dyDescent="0.25">
      <c r="A61" s="3" t="s">
        <v>129</v>
      </c>
      <c r="C61" s="50">
        <v>95</v>
      </c>
      <c r="D61" s="51">
        <v>0</v>
      </c>
      <c r="E61" s="57">
        <v>0</v>
      </c>
      <c r="F61" s="60" t="s">
        <v>107</v>
      </c>
      <c r="G61" s="60" t="s">
        <v>107</v>
      </c>
      <c r="H61" s="60" t="s">
        <v>107</v>
      </c>
      <c r="I61" s="60" t="s">
        <v>107</v>
      </c>
      <c r="J61" s="60" t="s">
        <v>107</v>
      </c>
      <c r="K61" s="60" t="s">
        <v>107</v>
      </c>
      <c r="L61" s="60" t="s">
        <v>107</v>
      </c>
      <c r="M61" s="60" t="s">
        <v>107</v>
      </c>
      <c r="N61" s="60" t="s">
        <v>107</v>
      </c>
      <c r="O61" s="60" t="s">
        <v>107</v>
      </c>
    </row>
    <row r="62" spans="1:15" x14ac:dyDescent="0.25">
      <c r="G62"/>
    </row>
    <row r="63" spans="1:15" x14ac:dyDescent="0.25">
      <c r="A63" s="32" t="s">
        <v>130</v>
      </c>
      <c r="G63"/>
    </row>
    <row r="64" spans="1:15" x14ac:dyDescent="0.25">
      <c r="A64" s="32" t="s">
        <v>131</v>
      </c>
      <c r="G64"/>
    </row>
    <row r="65" spans="1:7" x14ac:dyDescent="0.25">
      <c r="G65"/>
    </row>
    <row r="66" spans="1:7" x14ac:dyDescent="0.25">
      <c r="G66"/>
    </row>
    <row r="67" spans="1:7" x14ac:dyDescent="0.25">
      <c r="A67" s="9"/>
      <c r="C67" s="16"/>
      <c r="D67" s="17"/>
      <c r="G67"/>
    </row>
    <row r="68" spans="1:7" x14ac:dyDescent="0.25">
      <c r="G68"/>
    </row>
    <row r="69" spans="1:7" x14ac:dyDescent="0.25">
      <c r="G69"/>
    </row>
    <row r="70" spans="1:7" x14ac:dyDescent="0.25">
      <c r="G70"/>
    </row>
    <row r="71" spans="1:7" x14ac:dyDescent="0.25">
      <c r="G71"/>
    </row>
    <row r="72" spans="1:7" x14ac:dyDescent="0.25">
      <c r="G72"/>
    </row>
    <row r="73" spans="1:7" x14ac:dyDescent="0.25">
      <c r="G73"/>
    </row>
    <row r="74" spans="1:7" x14ac:dyDescent="0.25">
      <c r="G74"/>
    </row>
    <row r="75" spans="1:7" x14ac:dyDescent="0.25">
      <c r="G75"/>
    </row>
    <row r="76" spans="1:7" x14ac:dyDescent="0.25">
      <c r="G76"/>
    </row>
    <row r="77" spans="1:7" x14ac:dyDescent="0.25">
      <c r="G77"/>
    </row>
    <row r="78" spans="1:7" x14ac:dyDescent="0.25">
      <c r="G78"/>
    </row>
    <row r="79" spans="1:7" x14ac:dyDescent="0.25">
      <c r="G79"/>
    </row>
    <row r="80" spans="1:7" x14ac:dyDescent="0.25">
      <c r="G80"/>
    </row>
    <row r="81" spans="7:7" x14ac:dyDescent="0.25">
      <c r="G81"/>
    </row>
    <row r="82" spans="7:7" x14ac:dyDescent="0.25">
      <c r="G82"/>
    </row>
    <row r="83" spans="7:7" x14ac:dyDescent="0.25">
      <c r="G83"/>
    </row>
    <row r="84" spans="7:7" x14ac:dyDescent="0.25">
      <c r="G84"/>
    </row>
    <row r="85" spans="7:7" x14ac:dyDescent="0.25">
      <c r="G85"/>
    </row>
    <row r="86" spans="7:7" x14ac:dyDescent="0.25">
      <c r="G86"/>
    </row>
    <row r="87" spans="7:7" x14ac:dyDescent="0.25">
      <c r="G87"/>
    </row>
    <row r="88" spans="7:7" x14ac:dyDescent="0.25">
      <c r="G88"/>
    </row>
    <row r="89" spans="7:7" x14ac:dyDescent="0.25">
      <c r="G89"/>
    </row>
    <row r="90" spans="7:7" x14ac:dyDescent="0.25">
      <c r="G90"/>
    </row>
    <row r="91" spans="7:7" x14ac:dyDescent="0.25">
      <c r="G91"/>
    </row>
    <row r="92" spans="7:7" x14ac:dyDescent="0.25">
      <c r="G92"/>
    </row>
    <row r="93" spans="7:7" x14ac:dyDescent="0.25">
      <c r="G93"/>
    </row>
    <row r="94" spans="7:7" x14ac:dyDescent="0.25">
      <c r="G94"/>
    </row>
    <row r="95" spans="7:7" x14ac:dyDescent="0.25">
      <c r="G95"/>
    </row>
    <row r="96" spans="7:7" x14ac:dyDescent="0.25">
      <c r="G96"/>
    </row>
    <row r="97" spans="7:7" x14ac:dyDescent="0.25">
      <c r="G97"/>
    </row>
    <row r="98" spans="7:7" x14ac:dyDescent="0.25">
      <c r="G98"/>
    </row>
    <row r="99" spans="7:7" x14ac:dyDescent="0.25">
      <c r="G99"/>
    </row>
    <row r="100" spans="7:7" x14ac:dyDescent="0.25">
      <c r="G100"/>
    </row>
    <row r="101" spans="7:7" x14ac:dyDescent="0.25">
      <c r="G101"/>
    </row>
    <row r="102" spans="7:7" x14ac:dyDescent="0.25">
      <c r="G102"/>
    </row>
    <row r="103" spans="7:7" x14ac:dyDescent="0.25">
      <c r="G103"/>
    </row>
    <row r="104" spans="7:7" x14ac:dyDescent="0.25">
      <c r="G104"/>
    </row>
    <row r="105" spans="7:7" x14ac:dyDescent="0.25">
      <c r="G105"/>
    </row>
    <row r="106" spans="7:7" x14ac:dyDescent="0.25">
      <c r="G106"/>
    </row>
    <row r="107" spans="7:7" x14ac:dyDescent="0.25">
      <c r="G107"/>
    </row>
    <row r="108" spans="7:7" x14ac:dyDescent="0.25">
      <c r="G108"/>
    </row>
    <row r="109" spans="7:7" x14ac:dyDescent="0.25">
      <c r="G109"/>
    </row>
    <row r="110" spans="7:7" x14ac:dyDescent="0.25">
      <c r="G110"/>
    </row>
    <row r="111" spans="7:7" x14ac:dyDescent="0.25">
      <c r="G111"/>
    </row>
  </sheetData>
  <mergeCells count="2">
    <mergeCell ref="F4:O4"/>
    <mergeCell ref="C1:O1"/>
  </mergeCells>
  <pageMargins left="0.70866141732283472" right="0.70866141732283472" top="0.74803149606299213" bottom="0.74803149606299213" header="0.31496062992125984" footer="0.31496062992125984"/>
  <pageSetup paperSize="9" scale="67" orientation="portrait" r:id="rId1"/>
  <headerFooter>
    <oddFooter>&amp;LAnnexe A4 - DRG 2020 &amp;RPage &amp;P/&amp;N</oddFooter>
  </headerFooter>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0287A44E2B7A6448A9E593D4AC9CF75" ma:contentTypeVersion="12" ma:contentTypeDescription="Crée un document." ma:contentTypeScope="" ma:versionID="eda2b2ab595c90f04955b762563ca4d5">
  <xsd:schema xmlns:xsd="http://www.w3.org/2001/XMLSchema" xmlns:xs="http://www.w3.org/2001/XMLSchema" xmlns:p="http://schemas.microsoft.com/office/2006/metadata/properties" xmlns:ns2="1f36f09b-cce7-4749-bd3b-4d838ffa88a6" xmlns:ns3="283564b5-cb63-4475-a56f-b81cf1b43deb" targetNamespace="http://schemas.microsoft.com/office/2006/metadata/properties" ma:root="true" ma:fieldsID="fc80d6fae5d6dccaa30cd37d45670a14" ns2:_="" ns3:_="">
    <xsd:import namespace="1f36f09b-cce7-4749-bd3b-4d838ffa88a6"/>
    <xsd:import namespace="283564b5-cb63-4475-a56f-b81cf1b43deb"/>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element ref="ns3:MediaServiceDateTaken" minOccurs="0"/>
                <xsd:element ref="ns3:MediaServiceLocation" minOccurs="0"/>
                <xsd:element ref="ns3:MediaServiceGenerationTime" minOccurs="0"/>
                <xsd:element ref="ns3:MediaServiceEventHashCode" minOccurs="0"/>
                <xsd:element ref="ns3:MediaServiceAutoTags"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f36f09b-cce7-4749-bd3b-4d838ffa88a6"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Partagé avec dé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83564b5-cb63-4475-a56f-b81cf1b43deb"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Tags" ma:index="18" nillable="true" ma:displayName="Tags" ma:internalName="MediaServiceAutoTags"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7835F70-7356-491F-B5A3-8883C1FDB3B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f36f09b-cce7-4749-bd3b-4d838ffa88a6"/>
    <ds:schemaRef ds:uri="283564b5-cb63-4475-a56f-b81cf1b43de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59B9D98-A46A-4677-8F49-630E0ED6AF24}">
  <ds:schemaRefs>
    <ds:schemaRef ds:uri="1f36f09b-cce7-4749-bd3b-4d838ffa88a6"/>
    <ds:schemaRef ds:uri="http://schemas.microsoft.com/office/2006/documentManagement/types"/>
    <ds:schemaRef ds:uri="http://purl.org/dc/dcmitype/"/>
    <ds:schemaRef ds:uri="http://schemas.microsoft.com/office/2006/metadata/properties"/>
    <ds:schemaRef ds:uri="http://purl.org/dc/elements/1.1/"/>
    <ds:schemaRef ds:uri="http://schemas.microsoft.com/office/infopath/2007/PartnerControls"/>
    <ds:schemaRef ds:uri="http://schemas.openxmlformats.org/package/2006/metadata/core-properties"/>
    <ds:schemaRef ds:uri="283564b5-cb63-4475-a56f-b81cf1b43deb"/>
    <ds:schemaRef ds:uri="http://www.w3.org/XML/1998/namespace"/>
    <ds:schemaRef ds:uri="http://purl.org/dc/terms/"/>
  </ds:schemaRefs>
</ds:datastoreItem>
</file>

<file path=customXml/itemProps3.xml><?xml version="1.0" encoding="utf-8"?>
<ds:datastoreItem xmlns:ds="http://schemas.openxmlformats.org/officeDocument/2006/customXml" ds:itemID="{1E5F80E4-6611-4E1A-BBF3-5194FB7F0CD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12</vt:i4>
      </vt:variant>
      <vt:variant>
        <vt:lpstr>Plages nommées</vt:lpstr>
      </vt:variant>
      <vt:variant>
        <vt:i4>12</vt:i4>
      </vt:variant>
    </vt:vector>
  </HeadingPairs>
  <TitlesOfParts>
    <vt:vector size="24" baseType="lpstr">
      <vt:lpstr>Notice</vt:lpstr>
      <vt:lpstr>Fiche Propreté </vt:lpstr>
      <vt:lpstr>Fiche Disponibilité élévatique</vt:lpstr>
      <vt:lpstr>Fiche écran TFT</vt:lpstr>
      <vt:lpstr>Fiche informations en gare</vt:lpstr>
      <vt:lpstr>Fiche Satisfaction</vt:lpstr>
      <vt:lpstr>Fiche PMR</vt:lpstr>
      <vt:lpstr>Fiche Porte embarquements</vt:lpstr>
      <vt:lpstr>Histo - Objectif Propreté</vt:lpstr>
      <vt:lpstr>Histo-objectifs élévatique</vt:lpstr>
      <vt:lpstr>Histo Qualité Information</vt:lpstr>
      <vt:lpstr>Histo-objectifs Satisfaction</vt:lpstr>
      <vt:lpstr>'Fiche Disponibilité élévatique'!Zone_d_impression</vt:lpstr>
      <vt:lpstr>'Fiche écran TFT'!Zone_d_impression</vt:lpstr>
      <vt:lpstr>'Fiche informations en gare'!Zone_d_impression</vt:lpstr>
      <vt:lpstr>'Fiche PMR'!Zone_d_impression</vt:lpstr>
      <vt:lpstr>'Fiche Porte embarquements'!Zone_d_impression</vt:lpstr>
      <vt:lpstr>'Fiche Propreté '!Zone_d_impression</vt:lpstr>
      <vt:lpstr>'Fiche Satisfaction'!Zone_d_impression</vt:lpstr>
      <vt:lpstr>'Histo - Objectif Propreté'!Zone_d_impression</vt:lpstr>
      <vt:lpstr>'Histo Qualité Information'!Zone_d_impression</vt:lpstr>
      <vt:lpstr>'Histo-objectifs élévatique'!Zone_d_impression</vt:lpstr>
      <vt:lpstr>'Histo-objectifs Satisfaction'!Zone_d_impression</vt:lpstr>
      <vt:lpstr>Notice!Zone_d_impression</vt:lpstr>
    </vt:vector>
  </TitlesOfParts>
  <Manager/>
  <Company>SNCF</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7809196g</dc:creator>
  <cp:keywords/>
  <dc:description/>
  <cp:lastModifiedBy>7511842W</cp:lastModifiedBy>
  <cp:revision/>
  <dcterms:created xsi:type="dcterms:W3CDTF">2016-11-10T22:10:21Z</dcterms:created>
  <dcterms:modified xsi:type="dcterms:W3CDTF">2020-11-18T10:51:06Z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0x010100A0287A44E2B7A6448A9E593D4AC9CF75</vt:lpwstr>
  </property>
</Properties>
</file>