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15" windowHeight="11040"/>
  </bookViews>
  <sheets>
    <sheet name="PB" sheetId="4" r:id="rId1"/>
    <sheet name="PE" sheetId="5" r:id="rId2"/>
  </sheets>
  <externalReferences>
    <externalReference r:id="rId3"/>
    <externalReference r:id="rId4"/>
  </externalReferences>
  <definedNames>
    <definedName name="_xlnm.Print_Titles" localSheetId="0">PB!$1:$2</definedName>
    <definedName name="S_1" localSheetId="0">PB!$A$1:$G$96</definedName>
    <definedName name="_xlnm.Print_Area" localSheetId="1">PE!$A$1:$B$66</definedName>
  </definedNames>
  <calcPr calcId="145621"/>
</workbook>
</file>

<file path=xl/calcChain.xml><?xml version="1.0" encoding="utf-8"?>
<calcChain xmlns="http://schemas.openxmlformats.org/spreadsheetml/2006/main">
  <c r="C32" i="4" l="1"/>
  <c r="F32" i="4"/>
  <c r="B51" i="5" l="1"/>
  <c r="B29" i="5"/>
  <c r="B32" i="5"/>
  <c r="B37" i="5"/>
  <c r="B39" i="5"/>
  <c r="B40" i="5"/>
  <c r="B10" i="5"/>
  <c r="B13" i="5"/>
  <c r="B15" i="5"/>
  <c r="B14" i="5"/>
  <c r="B18" i="5"/>
  <c r="B19" i="5"/>
  <c r="B21" i="5"/>
  <c r="B22" i="5"/>
  <c r="B23" i="5"/>
  <c r="B24" i="5"/>
  <c r="B25" i="5"/>
  <c r="B26" i="5"/>
  <c r="F35" i="4" l="1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F34" i="4"/>
  <c r="C34" i="4"/>
  <c r="F33" i="4"/>
  <c r="F30" i="4"/>
  <c r="F31" i="4" s="1"/>
  <c r="C30" i="4"/>
  <c r="F28" i="4"/>
  <c r="F29" i="4" s="1"/>
  <c r="F27" i="4"/>
  <c r="C28" i="4"/>
  <c r="C27" i="4"/>
  <c r="F26" i="4"/>
  <c r="F15" i="4"/>
  <c r="F16" i="4"/>
  <c r="F17" i="4"/>
  <c r="F18" i="4"/>
  <c r="F19" i="4"/>
  <c r="F20" i="4"/>
  <c r="F21" i="4"/>
  <c r="F22" i="4"/>
  <c r="F23" i="4"/>
  <c r="F24" i="4"/>
  <c r="F25" i="4"/>
  <c r="C15" i="4"/>
  <c r="C16" i="4"/>
  <c r="C17" i="4"/>
  <c r="C18" i="4"/>
  <c r="C19" i="4"/>
  <c r="C20" i="4"/>
  <c r="C21" i="4"/>
  <c r="C22" i="4"/>
  <c r="C23" i="4"/>
  <c r="C24" i="4"/>
  <c r="C25" i="4"/>
  <c r="F14" i="4"/>
  <c r="C14" i="4"/>
  <c r="F12" i="4"/>
  <c r="F13" i="4" s="1"/>
  <c r="C12" i="4"/>
  <c r="E14" i="4" l="1"/>
  <c r="B14" i="4"/>
  <c r="E72" i="4" l="1"/>
  <c r="B72" i="4"/>
  <c r="E71" i="4"/>
  <c r="B71" i="4"/>
  <c r="E70" i="4"/>
  <c r="B70" i="4"/>
  <c r="E69" i="4"/>
  <c r="B69" i="4"/>
  <c r="E68" i="4"/>
  <c r="B68" i="4"/>
  <c r="E67" i="4"/>
  <c r="B67" i="4"/>
  <c r="E66" i="4"/>
  <c r="B66" i="4"/>
  <c r="E65" i="4"/>
  <c r="B65" i="4"/>
  <c r="E64" i="4"/>
  <c r="B64" i="4"/>
  <c r="E63" i="4"/>
  <c r="B63" i="4"/>
  <c r="E62" i="4"/>
  <c r="B62" i="4"/>
  <c r="E61" i="4"/>
  <c r="B61" i="4"/>
  <c r="E60" i="4"/>
  <c r="B60" i="4"/>
  <c r="E59" i="4"/>
  <c r="B59" i="4"/>
  <c r="E58" i="4"/>
  <c r="B58" i="4"/>
  <c r="E57" i="4"/>
  <c r="B57" i="4"/>
  <c r="E56" i="4"/>
  <c r="B56" i="4"/>
  <c r="E55" i="4"/>
  <c r="B55" i="4"/>
  <c r="E54" i="4"/>
  <c r="B54" i="4"/>
  <c r="E53" i="4"/>
  <c r="B53" i="4"/>
  <c r="E52" i="4"/>
  <c r="B52" i="4"/>
  <c r="E51" i="4"/>
  <c r="B51" i="4"/>
  <c r="E50" i="4"/>
  <c r="B50" i="4"/>
  <c r="E49" i="4"/>
  <c r="B49" i="4"/>
  <c r="E48" i="4"/>
  <c r="E47" i="4"/>
  <c r="B47" i="4"/>
  <c r="E46" i="4"/>
  <c r="B46" i="4"/>
  <c r="E45" i="4"/>
  <c r="B45" i="4"/>
  <c r="E44" i="4"/>
  <c r="B44" i="4"/>
  <c r="E43" i="4"/>
  <c r="B43" i="4"/>
  <c r="E42" i="4"/>
  <c r="B42" i="4"/>
  <c r="E41" i="4"/>
  <c r="B41" i="4"/>
  <c r="E40" i="4"/>
  <c r="B40" i="4"/>
  <c r="E39" i="4"/>
  <c r="B39" i="4"/>
  <c r="E38" i="4"/>
  <c r="B38" i="4"/>
  <c r="E37" i="4"/>
  <c r="B37" i="4"/>
  <c r="E36" i="4"/>
  <c r="B36" i="4"/>
  <c r="E35" i="4"/>
  <c r="B35" i="4"/>
  <c r="E34" i="4"/>
  <c r="B34" i="4"/>
  <c r="E33" i="4"/>
  <c r="E32" i="4"/>
  <c r="B32" i="4"/>
  <c r="E30" i="4"/>
  <c r="B30" i="4"/>
  <c r="E29" i="4"/>
  <c r="E28" i="4"/>
  <c r="B28" i="4"/>
  <c r="E27" i="4"/>
  <c r="B27" i="4"/>
  <c r="E26" i="4"/>
  <c r="E25" i="4"/>
  <c r="B25" i="4"/>
  <c r="E24" i="4"/>
  <c r="B24" i="4"/>
  <c r="E23" i="4"/>
  <c r="B23" i="4"/>
  <c r="E22" i="4"/>
  <c r="B22" i="4"/>
  <c r="E21" i="4"/>
  <c r="B21" i="4"/>
  <c r="E20" i="4"/>
  <c r="B20" i="4"/>
  <c r="E19" i="4"/>
  <c r="B19" i="4"/>
  <c r="E18" i="4"/>
  <c r="B18" i="4"/>
  <c r="E17" i="4"/>
  <c r="B17" i="4"/>
  <c r="E16" i="4"/>
  <c r="B16" i="4"/>
  <c r="E15" i="4"/>
  <c r="B15" i="4"/>
  <c r="E13" i="4"/>
  <c r="E12" i="4"/>
  <c r="B12" i="4"/>
  <c r="E31" i="4" l="1"/>
  <c r="B48" i="4" l="1"/>
</calcChain>
</file>

<file path=xl/sharedStrings.xml><?xml version="1.0" encoding="utf-8"?>
<sst xmlns="http://schemas.openxmlformats.org/spreadsheetml/2006/main" count="156" uniqueCount="98">
  <si>
    <t>PRESTATION DE BASE</t>
  </si>
  <si>
    <t>TARIF (€)</t>
  </si>
  <si>
    <t>PRESTATION TRANSMANCHE</t>
  </si>
  <si>
    <t>Paris Nord</t>
  </si>
  <si>
    <t>GARE / TARIF A L'UO</t>
  </si>
  <si>
    <t>GARE / TARIF AU FORFAIT</t>
  </si>
  <si>
    <t>TGA TOULOUSE</t>
  </si>
  <si>
    <t>TGA RENNES</t>
  </si>
  <si>
    <t>TGA PARIS AUSTERLITZ</t>
  </si>
  <si>
    <t>TGA NANTES</t>
  </si>
  <si>
    <t>TGA NANCY</t>
  </si>
  <si>
    <t>TGA MONTPELLIER</t>
  </si>
  <si>
    <t>TGA MARSEILLE ST CHARLES</t>
  </si>
  <si>
    <t>TGA GRENOBLE</t>
  </si>
  <si>
    <t>TGA BORDEAUX</t>
  </si>
  <si>
    <t>C PAYS DE LA LOIRE</t>
  </si>
  <si>
    <t>C PACA</t>
  </si>
  <si>
    <t>C OCCITANIE</t>
  </si>
  <si>
    <t>C NOUVELLE AQUITAINE</t>
  </si>
  <si>
    <t>C NORMANDIE</t>
  </si>
  <si>
    <t>C HAUTS DE FRANCE</t>
  </si>
  <si>
    <t>C GRAND EST</t>
  </si>
  <si>
    <t>C BRETAGNE</t>
  </si>
  <si>
    <t>C BOURGOGNE FC</t>
  </si>
  <si>
    <t>B PAYS DE LA LOIRE</t>
  </si>
  <si>
    <t>B PACA</t>
  </si>
  <si>
    <t>B OCCITANIE</t>
  </si>
  <si>
    <t>B NOUVELLE AQUITAINE</t>
  </si>
  <si>
    <t>B NORMANDIE</t>
  </si>
  <si>
    <t>B HAUTS DE FRANCE</t>
  </si>
  <si>
    <t>B GRAND EST</t>
  </si>
  <si>
    <t>B BRETAGNE</t>
  </si>
  <si>
    <t>B BOURGOGNE FC</t>
  </si>
  <si>
    <t>A PAYS DE LA LOIRE</t>
  </si>
  <si>
    <t>A PACA</t>
  </si>
  <si>
    <t>A OCCITANIE</t>
  </si>
  <si>
    <t>A NOUVELLE AQUITAINE</t>
  </si>
  <si>
    <t>A NORMANDIE</t>
  </si>
  <si>
    <t>A HAUTS DE FRANCE</t>
  </si>
  <si>
    <t>A GRAND EST</t>
  </si>
  <si>
    <t>A BRETAGNE</t>
  </si>
  <si>
    <t>A BOURGOGNE FC</t>
  </si>
  <si>
    <t>Marne-la-Vallée Chessy</t>
  </si>
  <si>
    <t>Lille Europe</t>
  </si>
  <si>
    <t>Calais - Fréthun</t>
  </si>
  <si>
    <t>Moûtiers - Salins - Brides-les-Bains</t>
  </si>
  <si>
    <t>Bourg-Saint-Maurice</t>
  </si>
  <si>
    <t>TGA STRASBOURG</t>
  </si>
  <si>
    <t>Périmètre de gestion</t>
  </si>
  <si>
    <t>TGA LILLE EUROPE</t>
  </si>
  <si>
    <t>TGA LILLE FLANDRES</t>
  </si>
  <si>
    <t>TGA LYON PART-DIEU</t>
  </si>
  <si>
    <t>TGA PARIS GARE DE LYON - BERCY</t>
  </si>
  <si>
    <t>A AUV-RHONE ALPES</t>
  </si>
  <si>
    <t>A CENTRE VAL DE LOIRE</t>
  </si>
  <si>
    <t>A TGV</t>
  </si>
  <si>
    <t>B AUV-RHONE ALPES</t>
  </si>
  <si>
    <t>B CENTRE VAL DE LOIRE</t>
  </si>
  <si>
    <t>B ILE-DE-FRANCE</t>
  </si>
  <si>
    <t>C AUV-RHONE ALPES</t>
  </si>
  <si>
    <t>C CENTRE VAL DE LOIRE</t>
  </si>
  <si>
    <t>C ILE-DE-FRANCE</t>
  </si>
  <si>
    <t>TGA NICE</t>
  </si>
  <si>
    <t>Redevance</t>
  </si>
  <si>
    <t>TGA AEROPORT CDG 2 TGV (hors Transilien)</t>
  </si>
  <si>
    <t>TGA AEROPORT CDG 2 TGV Transilien*</t>
  </si>
  <si>
    <t>TGA PARIS EST (hors Transilien)</t>
  </si>
  <si>
    <t>TGA PARIS MONTPARNASSE (hors Transilien)</t>
  </si>
  <si>
    <t>TGA PARIS NORD (hors Transilien)</t>
  </si>
  <si>
    <t>TGA PARIS ST LAZARE (hors Transilien)</t>
  </si>
  <si>
    <t>Autre train</t>
  </si>
  <si>
    <t>Train conventionné régional</t>
  </si>
  <si>
    <t>PRESTATION DE MISE A DISPOSITION DES PORTES D'EMBARQUEMENT</t>
  </si>
  <si>
    <t>TGA AEROPORT CDG 2 TGV</t>
  </si>
  <si>
    <t>TGA PARIS EST</t>
  </si>
  <si>
    <t>TGA PARIS MONTPARNASSE</t>
  </si>
  <si>
    <t>TGA PARIS NORD</t>
  </si>
  <si>
    <t>TGA PARIS ST LAZARE</t>
  </si>
  <si>
    <t>2020</t>
  </si>
  <si>
    <t>DRG 2020 
ANNEXE A1</t>
  </si>
  <si>
    <t>2020_GRT_ETU_29</t>
  </si>
  <si>
    <t>2020_GRT_TRM_29</t>
  </si>
  <si>
    <t>Version du 11/06/2019</t>
  </si>
  <si>
    <t>Part "Redevance Quais"**</t>
  </si>
  <si>
    <t>Part "Prestation de base"*</t>
  </si>
  <si>
    <t>TGA PARIS EST Transilien***</t>
  </si>
  <si>
    <t>TGA PARIS MONTPARNASSE Transilien***</t>
  </si>
  <si>
    <t>TGA PARIS NORD Transilien***</t>
  </si>
  <si>
    <t>TGA PARIS ST LAZARE Transilien***</t>
  </si>
  <si>
    <t>*** Tarification particulière en application des décisions de règlement de différends de l'ARAFER n°2015-028 et n°2016-003</t>
  </si>
  <si>
    <t>Part "Redevance Quais"** : part de la nouvelle redevance historiquement gérée par SNCF Réseau</t>
  </si>
  <si>
    <t>Part "Prestation de base"* : part de la nouvelle redevance correspondant au périmètre historiquement géré par SNCF gares &amp; Connexions (hors nouvelles gares)</t>
  </si>
  <si>
    <r>
      <t>Tarif au départ-train,</t>
    </r>
    <r>
      <rPr>
        <i/>
        <u/>
        <sz val="11"/>
        <color theme="1"/>
        <rFont val="Calibri"/>
        <family val="2"/>
        <scheme val="minor"/>
      </rPr>
      <t xml:space="preserve"> incluant la redevance entreprise</t>
    </r>
    <r>
      <rPr>
        <i/>
        <sz val="11"/>
        <color theme="1"/>
        <rFont val="Calibri"/>
        <family val="2"/>
        <scheme val="minor"/>
      </rPr>
      <t>, en € HT, applicable à compter du 1er janvier 2020.</t>
    </r>
  </si>
  <si>
    <t xml:space="preserve">Prestation de base </t>
  </si>
  <si>
    <t>Les tarifs applicables du début de l'horaire de service 2020 au 31/12/2019 sont ceux des DRG 2019 ( partie A et B) approuvés par l'ARAFER et publiés en annexe du DRR 2019.</t>
  </si>
  <si>
    <t>Les tarifs applicables du début de l'horaire de service 2020 au 31/12/2019 sont ceux du DRG 2019 approuvé par l'ARAFER et publié en annexe du DRR 2019.</t>
  </si>
  <si>
    <r>
      <t>Tarif au passage,</t>
    </r>
    <r>
      <rPr>
        <i/>
        <u/>
        <sz val="11"/>
        <color theme="1"/>
        <rFont val="Calibri"/>
        <family val="2"/>
        <scheme val="minor"/>
      </rPr>
      <t xml:space="preserve"> incluant la redevance entreprise</t>
    </r>
    <r>
      <rPr>
        <i/>
        <sz val="11"/>
        <color theme="1"/>
        <rFont val="Calibri"/>
        <family val="2"/>
        <scheme val="minor"/>
      </rPr>
      <t>, en € HT, applicable à compter du 1er janvier 2020.</t>
    </r>
  </si>
  <si>
    <r>
      <t xml:space="preserve">DRG 2020 
ANNEXE A1
</t>
    </r>
    <r>
      <rPr>
        <b/>
        <sz val="11"/>
        <color theme="1"/>
        <rFont val="Calibri"/>
        <family val="2"/>
        <scheme val="minor"/>
      </rPr>
      <t>Version 24/06/2019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</si>
</sst>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\ ###\ ##0.00"/>
    <numFmt numFmtId="165" formatCode="#\ ###\ ##0"/>
    <numFmt numFmtId="166" formatCode="_-* #,##0.000\ _€_-;\-* #,##0.000\ _€_-;_-* &quot;-&quot;??\ _€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84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Continuous" vertical="center"/>
    </xf>
    <xf numFmtId="49" fontId="0" fillId="0" borderId="3" xfId="0" applyNumberFormat="1" applyBorder="1"/>
    <xf numFmtId="49" fontId="1" fillId="0" borderId="3" xfId="0" applyNumberFormat="1" applyFont="1" applyBorder="1" applyAlignment="1">
      <alignment horizontal="center" wrapText="1"/>
    </xf>
    <xf numFmtId="0" fontId="0" fillId="0" borderId="0" xfId="0" applyAlignment="1"/>
    <xf numFmtId="49" fontId="0" fillId="0" borderId="0" xfId="0" applyNumberFormat="1" applyBorder="1"/>
    <xf numFmtId="164" fontId="0" fillId="0" borderId="0" xfId="0" applyNumberForma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165" fontId="0" fillId="0" borderId="0" xfId="0" applyNumberFormat="1" applyBorder="1" applyAlignment="1">
      <alignment horizontal="center"/>
    </xf>
    <xf numFmtId="49" fontId="1" fillId="0" borderId="0" xfId="0" applyNumberFormat="1" applyFont="1" applyBorder="1" applyAlignment="1">
      <alignment wrapText="1"/>
    </xf>
    <xf numFmtId="49" fontId="0" fillId="0" borderId="9" xfId="0" applyNumberFormat="1" applyBorder="1"/>
    <xf numFmtId="164" fontId="0" fillId="4" borderId="5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49" fontId="0" fillId="0" borderId="7" xfId="0" applyNumberFormat="1" applyBorder="1"/>
    <xf numFmtId="164" fontId="0" fillId="4" borderId="10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164" fontId="0" fillId="4" borderId="12" xfId="0" applyNumberForma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0" fillId="5" borderId="0" xfId="0" applyFill="1"/>
    <xf numFmtId="0" fontId="5" fillId="5" borderId="0" xfId="0" applyFont="1" applyFill="1" applyAlignment="1">
      <alignment horizontal="center" vertical="center"/>
    </xf>
    <xf numFmtId="0" fontId="13" fillId="0" borderId="0" xfId="0" applyFont="1"/>
    <xf numFmtId="49" fontId="1" fillId="5" borderId="15" xfId="0" applyNumberFormat="1" applyFont="1" applyFill="1" applyBorder="1" applyAlignment="1">
      <alignment horizontal="left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0" fontId="0" fillId="5" borderId="0" xfId="0" applyFill="1" applyAlignment="1"/>
    <xf numFmtId="49" fontId="0" fillId="5" borderId="3" xfId="0" applyNumberFormat="1" applyFill="1" applyBorder="1"/>
    <xf numFmtId="164" fontId="7" fillId="7" borderId="5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 wrapText="1"/>
    </xf>
    <xf numFmtId="49" fontId="8" fillId="4" borderId="21" xfId="0" applyNumberFormat="1" applyFont="1" applyFill="1" applyBorder="1" applyAlignment="1">
      <alignment horizontal="center" vertical="center" wrapText="1"/>
    </xf>
    <xf numFmtId="164" fontId="0" fillId="7" borderId="12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64" fontId="0" fillId="4" borderId="22" xfId="0" applyNumberForma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164" fontId="0" fillId="4" borderId="23" xfId="0" applyNumberFormat="1" applyFill="1" applyBorder="1" applyAlignment="1">
      <alignment horizontal="center"/>
    </xf>
    <xf numFmtId="49" fontId="8" fillId="8" borderId="19" xfId="0" applyNumberFormat="1" applyFont="1" applyFill="1" applyBorder="1" applyAlignment="1">
      <alignment horizontal="center" vertical="center" wrapText="1"/>
    </xf>
    <xf numFmtId="164" fontId="0" fillId="8" borderId="22" xfId="0" applyNumberFormat="1" applyFill="1" applyBorder="1" applyAlignment="1">
      <alignment horizontal="center"/>
    </xf>
    <xf numFmtId="164" fontId="0" fillId="8" borderId="13" xfId="0" applyNumberFormat="1" applyFill="1" applyBorder="1" applyAlignment="1">
      <alignment horizontal="center"/>
    </xf>
    <xf numFmtId="164" fontId="0" fillId="8" borderId="23" xfId="0" applyNumberFormat="1" applyFill="1" applyBorder="1" applyAlignment="1">
      <alignment horizontal="center"/>
    </xf>
    <xf numFmtId="164" fontId="0" fillId="8" borderId="5" xfId="0" applyNumberFormat="1" applyFill="1" applyBorder="1" applyAlignment="1">
      <alignment horizontal="center"/>
    </xf>
    <xf numFmtId="164" fontId="0" fillId="8" borderId="12" xfId="0" applyNumberForma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8" borderId="10" xfId="0" applyNumberFormat="1" applyFill="1" applyBorder="1" applyAlignment="1">
      <alignment horizontal="center"/>
    </xf>
    <xf numFmtId="164" fontId="0" fillId="8" borderId="11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166" fontId="0" fillId="6" borderId="3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0" fillId="0" borderId="4" xfId="0" applyNumberFormat="1" applyFill="1" applyBorder="1" applyAlignment="1">
      <alignment horizontal="left" vertical="center"/>
    </xf>
    <xf numFmtId="0" fontId="15" fillId="5" borderId="0" xfId="0" applyFont="1" applyFill="1" applyAlignment="1">
      <alignment horizontal="left" vertical="center"/>
    </xf>
    <xf numFmtId="0" fontId="10" fillId="0" borderId="0" xfId="0" applyFont="1" applyAlignment="1">
      <alignment horizontal="left"/>
    </xf>
    <xf numFmtId="0" fontId="9" fillId="0" borderId="0" xfId="0" applyFont="1" applyFill="1" applyAlignment="1">
      <alignment horizontal="left" vertic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3" borderId="2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7" xfId="0" applyNumberFormat="1" applyFont="1" applyFill="1" applyBorder="1" applyAlignment="1">
      <alignment horizontal="center" vertical="center" wrapText="1"/>
    </xf>
    <xf numFmtId="49" fontId="8" fillId="4" borderId="18" xfId="0" applyNumberFormat="1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49" fontId="8" fillId="8" borderId="17" xfId="0" applyNumberFormat="1" applyFont="1" applyFill="1" applyBorder="1" applyAlignment="1">
      <alignment horizontal="center" vertical="center" wrapText="1"/>
    </xf>
    <xf numFmtId="49" fontId="8" fillId="8" borderId="1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5" borderId="0" xfId="0" applyFill="1" applyAlignment="1">
      <alignment horizontal="left" wrapText="1"/>
    </xf>
    <xf numFmtId="0" fontId="12" fillId="5" borderId="0" xfId="0" applyFont="1" applyFill="1" applyAlignment="1">
      <alignment horizontal="left" vertical="center" wrapText="1"/>
    </xf>
    <xf numFmtId="0" fontId="12" fillId="5" borderId="0" xfId="0" applyFont="1" applyFill="1" applyAlignment="1">
      <alignment horizontal="left" vertical="center"/>
    </xf>
    <xf numFmtId="0" fontId="1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926646</xdr:colOff>
      <xdr:row>0</xdr:row>
      <xdr:rowOff>73479</xdr:rowOff>
    </xdr:from>
    <xdr:to>
      <xdr:col>1</xdr:col>
      <xdr:colOff>928007</xdr:colOff>
      <xdr:row>1</xdr:row>
      <xdr:rowOff>382361</xdr:rowOff>
    </xdr:to>
    <xdr:pic>
      <xdr:nvPicPr>
        <xdr:cNvPr id="2" name="Image 1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0046" y="73479"/>
          <a:ext cx="1361" cy="4993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809196G\AppData\Local\Microsoft\Windows\Temporary%20Internet%20Files\Content.Outlook\ZLZ86SUZ\Annexe%201%202020%20GT_avec_redevance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DGE/ENTITES_DDGE/Dir%20STRATEGIE%20&amp;%20FINANCES/R&#233;gulation/DRG/DRG%202018-2020/DRG%202020%20de%20saisine%20V2/Calcul/Portes%20d%20embarquement%20V2/20190611Tarif%202020%20PE%20DEF%20%20V%20def%20inter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12">
          <cell r="B12">
            <v>150.591489</v>
          </cell>
          <cell r="C12">
            <v>83.661939000000004</v>
          </cell>
        </row>
        <row r="13">
          <cell r="B13">
            <v>254.07625300000001</v>
          </cell>
          <cell r="C13">
            <v>141.15347399999999</v>
          </cell>
        </row>
        <row r="14">
          <cell r="B14">
            <v>112.646792</v>
          </cell>
          <cell r="C14">
            <v>62.581550999999997</v>
          </cell>
        </row>
        <row r="15">
          <cell r="B15">
            <v>280.90177299999999</v>
          </cell>
          <cell r="C15">
            <v>156.05654100000001</v>
          </cell>
        </row>
        <row r="16">
          <cell r="B16">
            <v>121.150498</v>
          </cell>
          <cell r="C16">
            <v>67.305831999999995</v>
          </cell>
        </row>
        <row r="17">
          <cell r="B17">
            <v>106.195178</v>
          </cell>
          <cell r="C17">
            <v>58.997320999999999</v>
          </cell>
        </row>
        <row r="18">
          <cell r="B18">
            <v>190.66132500000001</v>
          </cell>
          <cell r="C18">
            <v>105.92295799999999</v>
          </cell>
        </row>
        <row r="19">
          <cell r="B19">
            <v>296.20315499999998</v>
          </cell>
          <cell r="C19">
            <v>164.557309</v>
          </cell>
        </row>
        <row r="20">
          <cell r="B20">
            <v>125.67479299999999</v>
          </cell>
          <cell r="C20">
            <v>69.819329999999994</v>
          </cell>
        </row>
        <row r="21">
          <cell r="B21">
            <v>146.76781700000001</v>
          </cell>
          <cell r="C21">
            <v>81.537676000000005</v>
          </cell>
        </row>
        <row r="22">
          <cell r="B22">
            <v>163.11620600000001</v>
          </cell>
          <cell r="C22">
            <v>90.620114000000001</v>
          </cell>
        </row>
        <row r="23">
          <cell r="B23">
            <v>959.53397900000004</v>
          </cell>
          <cell r="C23">
            <v>533.074433</v>
          </cell>
        </row>
        <row r="24">
          <cell r="B24">
            <v>314.53811200000001</v>
          </cell>
          <cell r="C24">
            <v>174.74339599999999</v>
          </cell>
        </row>
        <row r="25">
          <cell r="B25">
            <v>590.88369899999998</v>
          </cell>
          <cell r="C25">
            <v>328.26872200000003</v>
          </cell>
        </row>
        <row r="26">
          <cell r="B26">
            <v>400.62219900000002</v>
          </cell>
          <cell r="C26">
            <v>222.56788800000001</v>
          </cell>
        </row>
        <row r="27">
          <cell r="B27">
            <v>198.20181099999999</v>
          </cell>
          <cell r="C27">
            <v>110.112117</v>
          </cell>
        </row>
        <row r="28">
          <cell r="C28">
            <v>62.438625000000002</v>
          </cell>
        </row>
        <row r="29">
          <cell r="B29">
            <v>166.20367100000001</v>
          </cell>
          <cell r="C29">
            <v>92.335373000000004</v>
          </cell>
        </row>
        <row r="30">
          <cell r="B30">
            <v>108.801862</v>
          </cell>
          <cell r="C30">
            <v>60.445478999999999</v>
          </cell>
        </row>
        <row r="31">
          <cell r="B31">
            <v>238.755639</v>
          </cell>
          <cell r="C31">
            <v>132.642022</v>
          </cell>
        </row>
        <row r="32">
          <cell r="B32">
            <v>126.02798799999999</v>
          </cell>
          <cell r="C32">
            <v>70.015548999999993</v>
          </cell>
        </row>
        <row r="33">
          <cell r="B33">
            <v>94.276931000000005</v>
          </cell>
          <cell r="C33">
            <v>52.376072999999998</v>
          </cell>
        </row>
        <row r="34">
          <cell r="B34">
            <v>96.478354999999993</v>
          </cell>
          <cell r="C34">
            <v>53.599086</v>
          </cell>
        </row>
        <row r="35">
          <cell r="B35">
            <v>92.413512999999995</v>
          </cell>
          <cell r="C35">
            <v>51.34084</v>
          </cell>
        </row>
        <row r="36">
          <cell r="B36">
            <v>81.326922999999994</v>
          </cell>
          <cell r="C36">
            <v>45.181623999999999</v>
          </cell>
        </row>
        <row r="37">
          <cell r="B37">
            <v>76.366118999999998</v>
          </cell>
          <cell r="C37">
            <v>42.425621999999997</v>
          </cell>
        </row>
        <row r="38">
          <cell r="B38">
            <v>116.662372</v>
          </cell>
          <cell r="C38">
            <v>64.812428999999995</v>
          </cell>
        </row>
        <row r="39">
          <cell r="B39">
            <v>128.05357000000001</v>
          </cell>
          <cell r="C39">
            <v>71.140872000000002</v>
          </cell>
        </row>
        <row r="40">
          <cell r="B40">
            <v>112.439576</v>
          </cell>
          <cell r="C40">
            <v>62.466431</v>
          </cell>
        </row>
        <row r="41">
          <cell r="B41">
            <v>79.795398000000006</v>
          </cell>
          <cell r="C41">
            <v>44.330776999999998</v>
          </cell>
        </row>
        <row r="42">
          <cell r="B42">
            <v>91.684746000000004</v>
          </cell>
          <cell r="C42">
            <v>50.935969999999998</v>
          </cell>
        </row>
        <row r="43">
          <cell r="B43">
            <v>198.34939</v>
          </cell>
          <cell r="C43">
            <v>110.19410499999999</v>
          </cell>
        </row>
        <row r="44">
          <cell r="B44">
            <v>19.104854</v>
          </cell>
          <cell r="C44">
            <v>10.613808000000001</v>
          </cell>
        </row>
        <row r="45">
          <cell r="B45">
            <v>31.990521000000001</v>
          </cell>
          <cell r="C45">
            <v>17.772511999999999</v>
          </cell>
        </row>
        <row r="46">
          <cell r="B46">
            <v>15.409404</v>
          </cell>
          <cell r="C46">
            <v>8.5607799999999994</v>
          </cell>
        </row>
        <row r="47">
          <cell r="B47">
            <v>26.470828999999998</v>
          </cell>
          <cell r="C47">
            <v>14.706016</v>
          </cell>
        </row>
        <row r="48">
          <cell r="B48">
            <v>14.562339</v>
          </cell>
          <cell r="C48">
            <v>8.0901890000000005</v>
          </cell>
        </row>
        <row r="49">
          <cell r="B49">
            <v>19.683350000000001</v>
          </cell>
          <cell r="C49">
            <v>10.935195</v>
          </cell>
        </row>
        <row r="50">
          <cell r="B50">
            <v>21.966898</v>
          </cell>
          <cell r="C50">
            <v>12.203832</v>
          </cell>
        </row>
        <row r="51">
          <cell r="B51">
            <v>22.275409</v>
          </cell>
          <cell r="C51">
            <v>12.375227000000001</v>
          </cell>
        </row>
        <row r="52">
          <cell r="B52">
            <v>25.395</v>
          </cell>
          <cell r="C52">
            <v>14.108333</v>
          </cell>
        </row>
        <row r="53">
          <cell r="B53">
            <v>19.308879000000001</v>
          </cell>
          <cell r="C53">
            <v>10.727155</v>
          </cell>
        </row>
        <row r="54">
          <cell r="B54">
            <v>19.054926999999999</v>
          </cell>
          <cell r="C54">
            <v>10.586071</v>
          </cell>
        </row>
        <row r="55">
          <cell r="B55">
            <v>13.958596</v>
          </cell>
          <cell r="C55">
            <v>7.7547750000000004</v>
          </cell>
        </row>
        <row r="56">
          <cell r="B56">
            <v>10.12444</v>
          </cell>
          <cell r="C56">
            <v>5.624689</v>
          </cell>
        </row>
        <row r="57">
          <cell r="B57">
            <v>7.8209600000000004</v>
          </cell>
          <cell r="C57">
            <v>4.3449780000000002</v>
          </cell>
        </row>
        <row r="58">
          <cell r="B58">
            <v>4.5491599999999996</v>
          </cell>
          <cell r="C58">
            <v>2.5273110000000001</v>
          </cell>
        </row>
        <row r="59">
          <cell r="B59">
            <v>9.139996</v>
          </cell>
          <cell r="C59">
            <v>5.0777760000000001</v>
          </cell>
        </row>
        <row r="60">
          <cell r="B60">
            <v>5.8188690000000003</v>
          </cell>
          <cell r="C60">
            <v>3.2327050000000002</v>
          </cell>
        </row>
        <row r="61">
          <cell r="B61">
            <v>7.0391250000000003</v>
          </cell>
          <cell r="C61">
            <v>3.910625</v>
          </cell>
        </row>
        <row r="62">
          <cell r="B62">
            <v>10.31762</v>
          </cell>
          <cell r="C62">
            <v>5.732011</v>
          </cell>
        </row>
        <row r="63">
          <cell r="B63">
            <v>6.8633660000000001</v>
          </cell>
          <cell r="C63">
            <v>3.8129810000000002</v>
          </cell>
        </row>
        <row r="64">
          <cell r="B64">
            <v>6.9876760000000004</v>
          </cell>
          <cell r="C64">
            <v>3.8820420000000002</v>
          </cell>
        </row>
        <row r="65">
          <cell r="B65">
            <v>9.3613759999999999</v>
          </cell>
          <cell r="C65">
            <v>5.2007649999999996</v>
          </cell>
        </row>
        <row r="66">
          <cell r="B66">
            <v>7.3226839999999997</v>
          </cell>
          <cell r="C66">
            <v>4.0681580000000004</v>
          </cell>
        </row>
        <row r="67">
          <cell r="B67">
            <v>7.7450559999999999</v>
          </cell>
          <cell r="C67">
            <v>4.3028089999999999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"/>
      <sheetName val="TARIF"/>
      <sheetName val="part nationale"/>
      <sheetName val="part nationale (2)"/>
      <sheetName val="part locale"/>
      <sheetName val="part locale (2)"/>
      <sheetName val="UO"/>
      <sheetName val="=&gt; SOURCES"/>
      <sheetName val="Nett"/>
      <sheetName val="ter"/>
      <sheetName val="INV V"/>
      <sheetName val="UO v"/>
      <sheetName val="repartition 607"/>
      <sheetName val="maintenance"/>
    </sheetNames>
    <sheetDataSet>
      <sheetData sheetId="0"/>
      <sheetData sheetId="1">
        <row r="5">
          <cell r="I5">
            <v>0.1844844640999638</v>
          </cell>
        </row>
        <row r="6">
          <cell r="I6">
            <v>0.46876984470069527</v>
          </cell>
        </row>
        <row r="7">
          <cell r="I7">
            <v>7.4493163279310812E-2</v>
          </cell>
        </row>
        <row r="8">
          <cell r="I8">
            <v>8.7827665904295221E-2</v>
          </cell>
        </row>
        <row r="9">
          <cell r="I9">
            <v>0.12486587967452904</v>
          </cell>
        </row>
        <row r="10">
          <cell r="I10">
            <v>0.16926611721829271</v>
          </cell>
        </row>
        <row r="11">
          <cell r="I11">
            <v>7.7740233796455366E-2</v>
          </cell>
        </row>
        <row r="12">
          <cell r="I12">
            <v>0.23795843026679239</v>
          </cell>
        </row>
        <row r="13">
          <cell r="I13">
            <v>9.6160222361443226E-2</v>
          </cell>
        </row>
        <row r="14">
          <cell r="I14">
            <v>3.2965561831136338E-2</v>
          </cell>
        </row>
        <row r="15">
          <cell r="I15">
            <v>0.18597260937900778</v>
          </cell>
        </row>
        <row r="16">
          <cell r="I16">
            <v>0.50679998975559293</v>
          </cell>
        </row>
        <row r="17">
          <cell r="I17">
            <v>0.31022198919789146</v>
          </cell>
        </row>
        <row r="18">
          <cell r="I18">
            <v>0.22702146536639958</v>
          </cell>
        </row>
        <row r="19">
          <cell r="I19">
            <v>0.78044708835261645</v>
          </cell>
        </row>
        <row r="20">
          <cell r="I20">
            <v>1.9252012723335343</v>
          </cell>
        </row>
        <row r="21">
          <cell r="I21">
            <v>0.52558065289140976</v>
          </cell>
        </row>
        <row r="22">
          <cell r="I22">
            <v>0.39700002230884779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  <pageSetUpPr fitToPage="1"/>
  </sheetPr>
  <dimension ref="A1:H106"/>
  <sheetViews>
    <sheetView showGridLines="0" tabSelected="1" showOutlineSymbols="0" topLeftCell="A16" zoomScale="85" zoomScaleNormal="85" workbookViewId="0">
      <selection activeCell="C33" sqref="C33"/>
    </sheetView>
  </sheetViews>
  <sheetFormatPr baseColWidth="10" defaultRowHeight="15" outlineLevelRow="1" x14ac:dyDescent="0.25"/>
  <cols>
    <col min="1" max="1" width="42" customWidth="1"/>
    <col min="2" max="2" width="17.85546875" customWidth="1"/>
    <col min="3" max="3" width="12" customWidth="1"/>
    <col min="4" max="4" width="12.28515625" customWidth="1"/>
    <col min="5" max="5" width="14" customWidth="1"/>
    <col min="6" max="6" width="13.42578125" customWidth="1"/>
    <col min="7" max="7" width="14.42578125" customWidth="1"/>
  </cols>
  <sheetData>
    <row r="1" spans="1:7" ht="15" customHeight="1" outlineLevel="1" x14ac:dyDescent="0.25">
      <c r="A1" s="65" t="s">
        <v>97</v>
      </c>
      <c r="B1" s="78"/>
      <c r="C1" s="78"/>
      <c r="D1" s="78"/>
      <c r="E1" s="78"/>
      <c r="F1" s="78"/>
      <c r="G1" s="78"/>
    </row>
    <row r="2" spans="1:7" ht="73.5" customHeight="1" outlineLevel="1" x14ac:dyDescent="0.25">
      <c r="A2" s="66"/>
      <c r="B2" s="78"/>
      <c r="C2" s="78"/>
      <c r="D2" s="78"/>
      <c r="E2" s="78"/>
      <c r="F2" s="78"/>
      <c r="G2" s="78"/>
    </row>
    <row r="3" spans="1:7" ht="15.75" customHeight="1" outlineLevel="1" x14ac:dyDescent="0.25">
      <c r="A3" s="58"/>
      <c r="B3" s="67"/>
      <c r="C3" s="67"/>
      <c r="D3" s="67"/>
      <c r="E3" s="67"/>
      <c r="F3" s="67"/>
      <c r="G3" s="4"/>
    </row>
    <row r="4" spans="1:7" ht="21" outlineLevel="1" x14ac:dyDescent="0.35">
      <c r="A4" s="2" t="s">
        <v>0</v>
      </c>
      <c r="B4" s="1"/>
      <c r="C4" s="1"/>
      <c r="D4" s="1"/>
      <c r="E4" s="1"/>
      <c r="F4" s="1"/>
      <c r="G4" s="1"/>
    </row>
    <row r="5" spans="1:7" outlineLevel="1" x14ac:dyDescent="0.25">
      <c r="A5" s="3" t="s">
        <v>92</v>
      </c>
    </row>
    <row r="6" spans="1:7" outlineLevel="1" x14ac:dyDescent="0.25">
      <c r="A6" s="3" t="s">
        <v>94</v>
      </c>
    </row>
    <row r="7" spans="1:7" outlineLevel="1" x14ac:dyDescent="0.25">
      <c r="A7" s="68" t="s">
        <v>80</v>
      </c>
      <c r="B7" s="68"/>
    </row>
    <row r="8" spans="1:7" ht="15.75" outlineLevel="1" thickBot="1" x14ac:dyDescent="0.3">
      <c r="A8" s="61"/>
      <c r="B8" s="61"/>
    </row>
    <row r="9" spans="1:7" ht="15.75" outlineLevel="1" thickBot="1" x14ac:dyDescent="0.3">
      <c r="B9" s="69" t="s">
        <v>93</v>
      </c>
      <c r="C9" s="70"/>
      <c r="D9" s="70"/>
      <c r="E9" s="70"/>
      <c r="F9" s="70"/>
      <c r="G9" s="71"/>
    </row>
    <row r="10" spans="1:7" ht="51.75" customHeight="1" outlineLevel="1" x14ac:dyDescent="0.25">
      <c r="A10" s="37" t="s">
        <v>48</v>
      </c>
      <c r="B10" s="72" t="s">
        <v>70</v>
      </c>
      <c r="C10" s="73"/>
      <c r="D10" s="74"/>
      <c r="E10" s="75" t="s">
        <v>71</v>
      </c>
      <c r="F10" s="76"/>
      <c r="G10" s="77"/>
    </row>
    <row r="11" spans="1:7" ht="54" customHeight="1" outlineLevel="1" thickBot="1" x14ac:dyDescent="0.3">
      <c r="A11" s="38"/>
      <c r="B11" s="39" t="s">
        <v>63</v>
      </c>
      <c r="C11" s="40" t="s">
        <v>84</v>
      </c>
      <c r="D11" s="41" t="s">
        <v>83</v>
      </c>
      <c r="E11" s="47" t="s">
        <v>63</v>
      </c>
      <c r="F11" s="47" t="s">
        <v>84</v>
      </c>
      <c r="G11" s="47" t="s">
        <v>83</v>
      </c>
    </row>
    <row r="12" spans="1:7" ht="15.75" customHeight="1" outlineLevel="1" x14ac:dyDescent="0.25">
      <c r="A12" s="16" t="s">
        <v>64</v>
      </c>
      <c r="B12" s="44">
        <f>+C12+D12</f>
        <v>168.65190340066991</v>
      </c>
      <c r="C12" s="45">
        <f>+[1]Feuil1!$B$12</f>
        <v>150.591489</v>
      </c>
      <c r="D12" s="46">
        <v>18.060414400669917</v>
      </c>
      <c r="E12" s="48">
        <f>+F12+G12</f>
        <v>101.72235340066992</v>
      </c>
      <c r="F12" s="49">
        <f>+[1]Feuil1!$C$12</f>
        <v>83.661939000000004</v>
      </c>
      <c r="G12" s="50">
        <v>18.060414400669917</v>
      </c>
    </row>
    <row r="13" spans="1:7" ht="15.75" customHeight="1" outlineLevel="1" x14ac:dyDescent="0.25">
      <c r="A13" s="16" t="s">
        <v>65</v>
      </c>
      <c r="B13" s="36"/>
      <c r="C13" s="42"/>
      <c r="D13" s="43"/>
      <c r="E13" s="51">
        <f>+F13+G13</f>
        <v>84.930310156643699</v>
      </c>
      <c r="F13" s="52">
        <f>+F12</f>
        <v>83.661939000000004</v>
      </c>
      <c r="G13" s="53">
        <v>1.2683711566436955</v>
      </c>
    </row>
    <row r="14" spans="1:7" ht="15.75" customHeight="1" outlineLevel="1" x14ac:dyDescent="0.25">
      <c r="A14" s="16" t="s">
        <v>14</v>
      </c>
      <c r="B14" s="17">
        <f t="shared" ref="B14:B72" si="0">+C14+D14</f>
        <v>367.69826056116727</v>
      </c>
      <c r="C14" s="27">
        <f>+[1]Feuil1!$B13</f>
        <v>254.07625300000001</v>
      </c>
      <c r="D14" s="18">
        <v>113.62200756116727</v>
      </c>
      <c r="E14" s="51">
        <f t="shared" ref="E14:E72" si="1">+F14+G14</f>
        <v>254.77548156116725</v>
      </c>
      <c r="F14" s="52">
        <f>+[1]Feuil1!$C13</f>
        <v>141.15347399999999</v>
      </c>
      <c r="G14" s="53">
        <v>113.62200756116727</v>
      </c>
    </row>
    <row r="15" spans="1:7" ht="15.75" customHeight="1" outlineLevel="1" x14ac:dyDescent="0.25">
      <c r="A15" s="16" t="s">
        <v>13</v>
      </c>
      <c r="B15" s="17">
        <f t="shared" si="0"/>
        <v>123.52560723769516</v>
      </c>
      <c r="C15" s="27">
        <f>+[1]Feuil1!$B14</f>
        <v>112.646792</v>
      </c>
      <c r="D15" s="18">
        <v>10.878815237695155</v>
      </c>
      <c r="E15" s="51">
        <f t="shared" si="1"/>
        <v>73.460366237695155</v>
      </c>
      <c r="F15" s="52">
        <f>+[1]Feuil1!$C14</f>
        <v>62.581550999999997</v>
      </c>
      <c r="G15" s="53">
        <v>10.878815237695155</v>
      </c>
    </row>
    <row r="16" spans="1:7" ht="15.75" customHeight="1" outlineLevel="1" x14ac:dyDescent="0.25">
      <c r="A16" s="16" t="s">
        <v>49</v>
      </c>
      <c r="B16" s="17">
        <f t="shared" si="0"/>
        <v>300.47096918471379</v>
      </c>
      <c r="C16" s="27">
        <f>+[1]Feuil1!$B15</f>
        <v>280.90177299999999</v>
      </c>
      <c r="D16" s="18">
        <v>19.569196184713824</v>
      </c>
      <c r="E16" s="51">
        <f t="shared" si="1"/>
        <v>175.62573718471384</v>
      </c>
      <c r="F16" s="52">
        <f>+[1]Feuil1!$C15</f>
        <v>156.05654100000001</v>
      </c>
      <c r="G16" s="53">
        <v>19.569196184713824</v>
      </c>
    </row>
    <row r="17" spans="1:7" ht="15.75" customHeight="1" outlineLevel="1" x14ac:dyDescent="0.25">
      <c r="A17" s="16" t="s">
        <v>50</v>
      </c>
      <c r="B17" s="17">
        <f t="shared" si="0"/>
        <v>133.91624653687325</v>
      </c>
      <c r="C17" s="27">
        <f>+[1]Feuil1!$B16</f>
        <v>121.150498</v>
      </c>
      <c r="D17" s="18">
        <v>12.765748536873238</v>
      </c>
      <c r="E17" s="51">
        <f t="shared" si="1"/>
        <v>80.071580536873228</v>
      </c>
      <c r="F17" s="52">
        <f>+[1]Feuil1!$C16</f>
        <v>67.305831999999995</v>
      </c>
      <c r="G17" s="53">
        <v>12.765748536873238</v>
      </c>
    </row>
    <row r="18" spans="1:7" ht="15.75" customHeight="1" outlineLevel="1" x14ac:dyDescent="0.25">
      <c r="A18" s="16" t="s">
        <v>51</v>
      </c>
      <c r="B18" s="17">
        <f t="shared" si="0"/>
        <v>116.70510768918865</v>
      </c>
      <c r="C18" s="27">
        <f>+[1]Feuil1!$B17</f>
        <v>106.195178</v>
      </c>
      <c r="D18" s="18">
        <v>10.509929689188654</v>
      </c>
      <c r="E18" s="51">
        <f t="shared" si="1"/>
        <v>69.507250689188652</v>
      </c>
      <c r="F18" s="52">
        <f>+[1]Feuil1!$C17</f>
        <v>58.997320999999999</v>
      </c>
      <c r="G18" s="53">
        <v>10.509929689188654</v>
      </c>
    </row>
    <row r="19" spans="1:7" ht="15.75" customHeight="1" outlineLevel="1" x14ac:dyDescent="0.25">
      <c r="A19" s="16" t="s">
        <v>12</v>
      </c>
      <c r="B19" s="17">
        <f t="shared" si="0"/>
        <v>202.88647874065569</v>
      </c>
      <c r="C19" s="27">
        <f>+[1]Feuil1!$B18</f>
        <v>190.66132500000001</v>
      </c>
      <c r="D19" s="18">
        <v>12.22515374065569</v>
      </c>
      <c r="E19" s="51">
        <f t="shared" si="1"/>
        <v>118.14811174065568</v>
      </c>
      <c r="F19" s="52">
        <f>+[1]Feuil1!$C18</f>
        <v>105.92295799999999</v>
      </c>
      <c r="G19" s="53">
        <v>12.22515374065569</v>
      </c>
    </row>
    <row r="20" spans="1:7" ht="15.75" customHeight="1" outlineLevel="1" x14ac:dyDescent="0.25">
      <c r="A20" s="16" t="s">
        <v>11</v>
      </c>
      <c r="B20" s="17">
        <f t="shared" si="0"/>
        <v>304.76721764810361</v>
      </c>
      <c r="C20" s="27">
        <f>+[1]Feuil1!$B19</f>
        <v>296.20315499999998</v>
      </c>
      <c r="D20" s="18">
        <v>8.5640626481036435</v>
      </c>
      <c r="E20" s="51">
        <f t="shared" si="1"/>
        <v>173.12137164810366</v>
      </c>
      <c r="F20" s="52">
        <f>+[1]Feuil1!$C19</f>
        <v>164.557309</v>
      </c>
      <c r="G20" s="53">
        <v>8.5640626481036435</v>
      </c>
    </row>
    <row r="21" spans="1:7" ht="15.75" customHeight="1" outlineLevel="1" x14ac:dyDescent="0.25">
      <c r="A21" s="16" t="s">
        <v>10</v>
      </c>
      <c r="B21" s="17">
        <f t="shared" si="0"/>
        <v>132.10109990910712</v>
      </c>
      <c r="C21" s="27">
        <f>+[1]Feuil1!$B20</f>
        <v>125.67479299999999</v>
      </c>
      <c r="D21" s="18">
        <v>6.4263069091071339</v>
      </c>
      <c r="E21" s="51">
        <f t="shared" si="1"/>
        <v>76.245636909107134</v>
      </c>
      <c r="F21" s="52">
        <f>+[1]Feuil1!$C20</f>
        <v>69.819329999999994</v>
      </c>
      <c r="G21" s="53">
        <v>6.4263069091071339</v>
      </c>
    </row>
    <row r="22" spans="1:7" ht="15.75" customHeight="1" outlineLevel="1" x14ac:dyDescent="0.25">
      <c r="A22" s="16" t="s">
        <v>9</v>
      </c>
      <c r="B22" s="17">
        <f t="shared" si="0"/>
        <v>165.06375272825144</v>
      </c>
      <c r="C22" s="27">
        <f>+[1]Feuil1!$B21</f>
        <v>146.76781700000001</v>
      </c>
      <c r="D22" s="18">
        <v>18.295935728251425</v>
      </c>
      <c r="E22" s="51">
        <f t="shared" si="1"/>
        <v>99.833611728251427</v>
      </c>
      <c r="F22" s="52">
        <f>+[1]Feuil1!$C21</f>
        <v>81.537676000000005</v>
      </c>
      <c r="G22" s="53">
        <v>18.295935728251425</v>
      </c>
    </row>
    <row r="23" spans="1:7" ht="15.75" customHeight="1" outlineLevel="1" x14ac:dyDescent="0.25">
      <c r="A23" s="16" t="s">
        <v>62</v>
      </c>
      <c r="B23" s="17">
        <f t="shared" si="0"/>
        <v>200.51952975481601</v>
      </c>
      <c r="C23" s="27">
        <f>+[1]Feuil1!$B22</f>
        <v>163.11620600000001</v>
      </c>
      <c r="D23" s="18">
        <v>37.403323754815993</v>
      </c>
      <c r="E23" s="51">
        <f t="shared" si="1"/>
        <v>128.023437754816</v>
      </c>
      <c r="F23" s="52">
        <f>+[1]Feuil1!$C22</f>
        <v>90.620114000000001</v>
      </c>
      <c r="G23" s="53">
        <v>37.403323754815993</v>
      </c>
    </row>
    <row r="24" spans="1:7" ht="15.75" customHeight="1" outlineLevel="1" x14ac:dyDescent="0.25">
      <c r="A24" s="16" t="s">
        <v>8</v>
      </c>
      <c r="B24" s="17">
        <f t="shared" si="0"/>
        <v>1052.3233214815755</v>
      </c>
      <c r="C24" s="27">
        <f>+[1]Feuil1!$B23</f>
        <v>959.53397900000004</v>
      </c>
      <c r="D24" s="18">
        <v>92.78934248157536</v>
      </c>
      <c r="E24" s="51">
        <f t="shared" si="1"/>
        <v>625.86377548157532</v>
      </c>
      <c r="F24" s="52">
        <f>+[1]Feuil1!$C23</f>
        <v>533.074433</v>
      </c>
      <c r="G24" s="53">
        <v>92.78934248157536</v>
      </c>
    </row>
    <row r="25" spans="1:7" ht="15.75" customHeight="1" outlineLevel="1" x14ac:dyDescent="0.25">
      <c r="A25" s="59" t="s">
        <v>66</v>
      </c>
      <c r="B25" s="17">
        <f t="shared" si="0"/>
        <v>352.15124015079641</v>
      </c>
      <c r="C25" s="27">
        <f>+[1]Feuil1!$B24</f>
        <v>314.53811200000001</v>
      </c>
      <c r="D25" s="18">
        <v>37.613128150796371</v>
      </c>
      <c r="E25" s="51">
        <f t="shared" si="1"/>
        <v>212.35652415079636</v>
      </c>
      <c r="F25" s="52">
        <f>+[1]Feuil1!$C24</f>
        <v>174.74339599999999</v>
      </c>
      <c r="G25" s="53">
        <v>37.613128150796371</v>
      </c>
    </row>
    <row r="26" spans="1:7" ht="15.75" customHeight="1" outlineLevel="1" x14ac:dyDescent="0.25">
      <c r="A26" s="59" t="s">
        <v>85</v>
      </c>
      <c r="B26" s="36"/>
      <c r="C26" s="42"/>
      <c r="D26" s="43"/>
      <c r="E26" s="51">
        <f t="shared" si="1"/>
        <v>190.14464998170118</v>
      </c>
      <c r="F26" s="52">
        <f>+F25</f>
        <v>174.74339599999999</v>
      </c>
      <c r="G26" s="53">
        <v>15.401253981701183</v>
      </c>
    </row>
    <row r="27" spans="1:7" ht="15.75" customHeight="1" outlineLevel="1" x14ac:dyDescent="0.25">
      <c r="A27" s="16" t="s">
        <v>52</v>
      </c>
      <c r="B27" s="17">
        <f t="shared" si="0"/>
        <v>614.03889185132175</v>
      </c>
      <c r="C27" s="27">
        <f>+[1]Feuil1!$B$25</f>
        <v>590.88369899999998</v>
      </c>
      <c r="D27" s="18">
        <v>23.155192851321722</v>
      </c>
      <c r="E27" s="51">
        <f t="shared" si="1"/>
        <v>351.42391485132174</v>
      </c>
      <c r="F27" s="52">
        <f>+[1]Feuil1!$C$25</f>
        <v>328.26872200000003</v>
      </c>
      <c r="G27" s="53">
        <v>23.155192851321722</v>
      </c>
    </row>
    <row r="28" spans="1:7" ht="15.75" customHeight="1" outlineLevel="1" x14ac:dyDescent="0.25">
      <c r="A28" s="59" t="s">
        <v>67</v>
      </c>
      <c r="B28" s="17">
        <f t="shared" si="0"/>
        <v>425.16957176930373</v>
      </c>
      <c r="C28" s="27">
        <f>+[1]Feuil1!$B$26</f>
        <v>400.62219900000002</v>
      </c>
      <c r="D28" s="18">
        <v>24.547372769303689</v>
      </c>
      <c r="E28" s="51">
        <f t="shared" si="1"/>
        <v>247.11526076930369</v>
      </c>
      <c r="F28" s="52">
        <f>+[1]Feuil1!$C$26</f>
        <v>222.56788800000001</v>
      </c>
      <c r="G28" s="53">
        <v>24.547372769303689</v>
      </c>
    </row>
    <row r="29" spans="1:7" ht="15.75" customHeight="1" outlineLevel="1" x14ac:dyDescent="0.25">
      <c r="A29" s="59" t="s">
        <v>86</v>
      </c>
      <c r="B29" s="36"/>
      <c r="C29" s="42"/>
      <c r="D29" s="43"/>
      <c r="E29" s="51">
        <f t="shared" si="1"/>
        <v>228.40331066933015</v>
      </c>
      <c r="F29" s="52">
        <f>+F28</f>
        <v>222.56788800000001</v>
      </c>
      <c r="G29" s="53">
        <v>5.8354226693301454</v>
      </c>
    </row>
    <row r="30" spans="1:7" ht="15.75" customHeight="1" outlineLevel="1" x14ac:dyDescent="0.25">
      <c r="A30" s="59" t="s">
        <v>68</v>
      </c>
      <c r="B30" s="17">
        <f t="shared" si="0"/>
        <v>234.44348497041381</v>
      </c>
      <c r="C30" s="27">
        <f>+[1]Feuil1!$B$27</f>
        <v>198.20181099999999</v>
      </c>
      <c r="D30" s="18">
        <v>36.2416739704138</v>
      </c>
      <c r="E30" s="51">
        <f t="shared" si="1"/>
        <v>146.3537909704138</v>
      </c>
      <c r="F30" s="52">
        <f>+[1]Feuil1!$C$27</f>
        <v>110.112117</v>
      </c>
      <c r="G30" s="53">
        <v>36.2416739704138</v>
      </c>
    </row>
    <row r="31" spans="1:7" ht="15.75" customHeight="1" outlineLevel="1" x14ac:dyDescent="0.25">
      <c r="A31" s="59" t="s">
        <v>87</v>
      </c>
      <c r="B31" s="36"/>
      <c r="C31" s="42"/>
      <c r="D31" s="43"/>
      <c r="E31" s="51">
        <f t="shared" si="1"/>
        <v>119.60472317571178</v>
      </c>
      <c r="F31" s="52">
        <f>+F30</f>
        <v>110.112117</v>
      </c>
      <c r="G31" s="53">
        <v>9.4926061757117868</v>
      </c>
    </row>
    <row r="32" spans="1:7" ht="15.75" customHeight="1" outlineLevel="1" x14ac:dyDescent="0.25">
      <c r="A32" s="59" t="s">
        <v>69</v>
      </c>
      <c r="B32" s="17">
        <f t="shared" si="0"/>
        <v>143.55764210731107</v>
      </c>
      <c r="C32" s="27">
        <f>+F32*1.8</f>
        <v>112.38952500000001</v>
      </c>
      <c r="D32" s="18">
        <v>31.168117107311065</v>
      </c>
      <c r="E32" s="51">
        <f t="shared" si="1"/>
        <v>93.606742107311064</v>
      </c>
      <c r="F32" s="52">
        <f>+[1]Feuil1!$C$28</f>
        <v>62.438625000000002</v>
      </c>
      <c r="G32" s="53">
        <v>31.168117107311065</v>
      </c>
    </row>
    <row r="33" spans="1:7" ht="15.75" customHeight="1" outlineLevel="1" x14ac:dyDescent="0.25">
      <c r="A33" s="59" t="s">
        <v>88</v>
      </c>
      <c r="B33" s="36"/>
      <c r="C33" s="42"/>
      <c r="D33" s="43"/>
      <c r="E33" s="51">
        <f t="shared" si="1"/>
        <v>69.228543059361186</v>
      </c>
      <c r="F33" s="52">
        <f>+F32</f>
        <v>62.438625000000002</v>
      </c>
      <c r="G33" s="53">
        <v>6.7899180593611907</v>
      </c>
    </row>
    <row r="34" spans="1:7" ht="15.75" customHeight="1" outlineLevel="1" x14ac:dyDescent="0.25">
      <c r="A34" s="16" t="s">
        <v>7</v>
      </c>
      <c r="B34" s="17">
        <f t="shared" si="0"/>
        <v>183.84631513416215</v>
      </c>
      <c r="C34" s="27">
        <f>+[1]Feuil1!$B29</f>
        <v>166.20367100000001</v>
      </c>
      <c r="D34" s="18">
        <v>17.642644134162143</v>
      </c>
      <c r="E34" s="51">
        <f t="shared" si="1"/>
        <v>109.97801713416214</v>
      </c>
      <c r="F34" s="52">
        <f>+[1]Feuil1!$C29</f>
        <v>92.335373000000004</v>
      </c>
      <c r="G34" s="53">
        <v>17.642644134162143</v>
      </c>
    </row>
    <row r="35" spans="1:7" ht="15.75" customHeight="1" outlineLevel="1" x14ac:dyDescent="0.25">
      <c r="A35" s="16" t="s">
        <v>47</v>
      </c>
      <c r="B35" s="17">
        <f t="shared" si="0"/>
        <v>119.29278030053221</v>
      </c>
      <c r="C35" s="27">
        <f>+[1]Feuil1!$B30</f>
        <v>108.801862</v>
      </c>
      <c r="D35" s="18">
        <v>10.49091830053221</v>
      </c>
      <c r="E35" s="51">
        <f t="shared" si="1"/>
        <v>70.936397300532207</v>
      </c>
      <c r="F35" s="52">
        <f>+[1]Feuil1!$C30</f>
        <v>60.445478999999999</v>
      </c>
      <c r="G35" s="53">
        <v>10.49091830053221</v>
      </c>
    </row>
    <row r="36" spans="1:7" ht="15.75" customHeight="1" outlineLevel="1" x14ac:dyDescent="0.25">
      <c r="A36" s="16" t="s">
        <v>6</v>
      </c>
      <c r="B36" s="17">
        <f t="shared" si="0"/>
        <v>252.60130409068864</v>
      </c>
      <c r="C36" s="27">
        <f>+[1]Feuil1!$B31</f>
        <v>238.755639</v>
      </c>
      <c r="D36" s="18">
        <v>13.845665090688628</v>
      </c>
      <c r="E36" s="51">
        <f t="shared" si="1"/>
        <v>146.48768709068864</v>
      </c>
      <c r="F36" s="52">
        <f>+[1]Feuil1!$C31</f>
        <v>132.642022</v>
      </c>
      <c r="G36" s="53">
        <v>13.845665090688628</v>
      </c>
    </row>
    <row r="37" spans="1:7" ht="15.75" customHeight="1" outlineLevel="1" x14ac:dyDescent="0.25">
      <c r="A37" s="16" t="s">
        <v>53</v>
      </c>
      <c r="B37" s="17">
        <f t="shared" si="0"/>
        <v>137.91723419409686</v>
      </c>
      <c r="C37" s="27">
        <f>+[1]Feuil1!$B32</f>
        <v>126.02798799999999</v>
      </c>
      <c r="D37" s="18">
        <v>11.889246194096867</v>
      </c>
      <c r="E37" s="51">
        <f t="shared" si="1"/>
        <v>81.904795194096863</v>
      </c>
      <c r="F37" s="52">
        <f>+[1]Feuil1!$C32</f>
        <v>70.015548999999993</v>
      </c>
      <c r="G37" s="53">
        <v>11.889246194096867</v>
      </c>
    </row>
    <row r="38" spans="1:7" ht="15.75" customHeight="1" outlineLevel="1" x14ac:dyDescent="0.25">
      <c r="A38" s="16" t="s">
        <v>41</v>
      </c>
      <c r="B38" s="17">
        <f t="shared" si="0"/>
        <v>104.0231684677062</v>
      </c>
      <c r="C38" s="27">
        <f>+[1]Feuil1!$B33</f>
        <v>94.276931000000005</v>
      </c>
      <c r="D38" s="18">
        <v>9.7462374677061945</v>
      </c>
      <c r="E38" s="51">
        <f t="shared" si="1"/>
        <v>62.122310467706193</v>
      </c>
      <c r="F38" s="52">
        <f>+[1]Feuil1!$C33</f>
        <v>52.376072999999998</v>
      </c>
      <c r="G38" s="53">
        <v>9.7462374677061945</v>
      </c>
    </row>
    <row r="39" spans="1:7" ht="15.75" customHeight="1" outlineLevel="1" x14ac:dyDescent="0.25">
      <c r="A39" s="16" t="s">
        <v>40</v>
      </c>
      <c r="B39" s="17">
        <f t="shared" si="0"/>
        <v>107.51342673441336</v>
      </c>
      <c r="C39" s="27">
        <f>+[1]Feuil1!$B34</f>
        <v>96.478354999999993</v>
      </c>
      <c r="D39" s="18">
        <v>11.03507173441337</v>
      </c>
      <c r="E39" s="51">
        <f t="shared" si="1"/>
        <v>64.634157734413364</v>
      </c>
      <c r="F39" s="52">
        <f>+[1]Feuil1!$C34</f>
        <v>53.599086</v>
      </c>
      <c r="G39" s="53">
        <v>11.03507173441337</v>
      </c>
    </row>
    <row r="40" spans="1:7" ht="15.75" customHeight="1" outlineLevel="1" x14ac:dyDescent="0.25">
      <c r="A40" s="16" t="s">
        <v>54</v>
      </c>
      <c r="B40" s="17">
        <f t="shared" si="0"/>
        <v>108.07371049453427</v>
      </c>
      <c r="C40" s="27">
        <f>+[1]Feuil1!$B35</f>
        <v>92.413512999999995</v>
      </c>
      <c r="D40" s="18">
        <v>15.660197494534271</v>
      </c>
      <c r="E40" s="51">
        <f t="shared" si="1"/>
        <v>67.001037494534273</v>
      </c>
      <c r="F40" s="52">
        <f>+[1]Feuil1!$C35</f>
        <v>51.34084</v>
      </c>
      <c r="G40" s="53">
        <v>15.660197494534271</v>
      </c>
    </row>
    <row r="41" spans="1:7" ht="15.75" customHeight="1" outlineLevel="1" x14ac:dyDescent="0.25">
      <c r="A41" s="16" t="s">
        <v>39</v>
      </c>
      <c r="B41" s="17">
        <f t="shared" si="0"/>
        <v>92.626716264717629</v>
      </c>
      <c r="C41" s="27">
        <f>+[1]Feuil1!$B36</f>
        <v>81.326922999999994</v>
      </c>
      <c r="D41" s="18">
        <v>11.299793264717636</v>
      </c>
      <c r="E41" s="51">
        <f t="shared" si="1"/>
        <v>56.481417264717635</v>
      </c>
      <c r="F41" s="52">
        <f>+[1]Feuil1!$C36</f>
        <v>45.181623999999999</v>
      </c>
      <c r="G41" s="53">
        <v>11.299793264717636</v>
      </c>
    </row>
    <row r="42" spans="1:7" ht="15.75" customHeight="1" outlineLevel="1" x14ac:dyDescent="0.25">
      <c r="A42" s="16" t="s">
        <v>38</v>
      </c>
      <c r="B42" s="17">
        <f t="shared" si="0"/>
        <v>85.70178990640747</v>
      </c>
      <c r="C42" s="27">
        <f>+[1]Feuil1!$B37</f>
        <v>76.366118999999998</v>
      </c>
      <c r="D42" s="18">
        <v>9.3356709064074703</v>
      </c>
      <c r="E42" s="51">
        <f t="shared" si="1"/>
        <v>51.761292906407469</v>
      </c>
      <c r="F42" s="52">
        <f>+[1]Feuil1!$C37</f>
        <v>42.425621999999997</v>
      </c>
      <c r="G42" s="53">
        <v>9.3356709064074703</v>
      </c>
    </row>
    <row r="43" spans="1:7" ht="15.75" customHeight="1" outlineLevel="1" x14ac:dyDescent="0.25">
      <c r="A43" s="16" t="s">
        <v>37</v>
      </c>
      <c r="B43" s="17">
        <f t="shared" si="0"/>
        <v>125.53570374341588</v>
      </c>
      <c r="C43" s="27">
        <f>+[1]Feuil1!$B38</f>
        <v>116.662372</v>
      </c>
      <c r="D43" s="18">
        <v>8.8733317434158696</v>
      </c>
      <c r="E43" s="51">
        <f t="shared" si="1"/>
        <v>73.685760743415869</v>
      </c>
      <c r="F43" s="52">
        <f>+[1]Feuil1!$C38</f>
        <v>64.812428999999995</v>
      </c>
      <c r="G43" s="53">
        <v>8.8733317434158696</v>
      </c>
    </row>
    <row r="44" spans="1:7" ht="15.75" customHeight="1" outlineLevel="1" x14ac:dyDescent="0.25">
      <c r="A44" s="16" t="s">
        <v>36</v>
      </c>
      <c r="B44" s="17">
        <f t="shared" si="0"/>
        <v>151.48909238534537</v>
      </c>
      <c r="C44" s="27">
        <f>+[1]Feuil1!$B39</f>
        <v>128.05357000000001</v>
      </c>
      <c r="D44" s="18">
        <v>23.435522385345351</v>
      </c>
      <c r="E44" s="51">
        <f t="shared" si="1"/>
        <v>94.576394385345353</v>
      </c>
      <c r="F44" s="52">
        <f>+[1]Feuil1!$C39</f>
        <v>71.140872000000002</v>
      </c>
      <c r="G44" s="53">
        <v>23.435522385345351</v>
      </c>
    </row>
    <row r="45" spans="1:7" ht="15.75" customHeight="1" outlineLevel="1" x14ac:dyDescent="0.25">
      <c r="A45" s="16" t="s">
        <v>35</v>
      </c>
      <c r="B45" s="17">
        <f t="shared" si="0"/>
        <v>128.59874832937757</v>
      </c>
      <c r="C45" s="27">
        <f>+[1]Feuil1!$B40</f>
        <v>112.439576</v>
      </c>
      <c r="D45" s="18">
        <v>16.159172329377562</v>
      </c>
      <c r="E45" s="51">
        <f t="shared" si="1"/>
        <v>78.625603329377554</v>
      </c>
      <c r="F45" s="52">
        <f>+[1]Feuil1!$C40</f>
        <v>62.466431</v>
      </c>
      <c r="G45" s="53">
        <v>16.159172329377562</v>
      </c>
    </row>
    <row r="46" spans="1:7" ht="15.75" customHeight="1" outlineLevel="1" x14ac:dyDescent="0.25">
      <c r="A46" s="16" t="s">
        <v>34</v>
      </c>
      <c r="B46" s="17">
        <f t="shared" si="0"/>
        <v>85.063909848044517</v>
      </c>
      <c r="C46" s="27">
        <f>+[1]Feuil1!$B41</f>
        <v>79.795398000000006</v>
      </c>
      <c r="D46" s="18">
        <v>5.2685118480445174</v>
      </c>
      <c r="E46" s="51">
        <f t="shared" si="1"/>
        <v>49.599288848044516</v>
      </c>
      <c r="F46" s="52">
        <f>+[1]Feuil1!$C41</f>
        <v>44.330776999999998</v>
      </c>
      <c r="G46" s="53">
        <v>5.2685118480445174</v>
      </c>
    </row>
    <row r="47" spans="1:7" ht="15.75" customHeight="1" outlineLevel="1" x14ac:dyDescent="0.25">
      <c r="A47" s="16" t="s">
        <v>33</v>
      </c>
      <c r="B47" s="17">
        <f t="shared" si="0"/>
        <v>101.51379865760397</v>
      </c>
      <c r="C47" s="27">
        <f>+[1]Feuil1!$B42</f>
        <v>91.684746000000004</v>
      </c>
      <c r="D47" s="18">
        <v>9.8290526576039667</v>
      </c>
      <c r="E47" s="51">
        <f t="shared" si="1"/>
        <v>60.765022657603964</v>
      </c>
      <c r="F47" s="52">
        <f>+[1]Feuil1!$C42</f>
        <v>50.935969999999998</v>
      </c>
      <c r="G47" s="53">
        <v>9.8290526576039667</v>
      </c>
    </row>
    <row r="48" spans="1:7" ht="15.75" customHeight="1" outlineLevel="1" x14ac:dyDescent="0.25">
      <c r="A48" s="16" t="s">
        <v>55</v>
      </c>
      <c r="B48" s="17">
        <f t="shared" si="0"/>
        <v>230.97394219800276</v>
      </c>
      <c r="C48" s="27">
        <f>+[1]Feuil1!$B43</f>
        <v>198.34939</v>
      </c>
      <c r="D48" s="18">
        <v>32.624552198002768</v>
      </c>
      <c r="E48" s="51">
        <f t="shared" si="1"/>
        <v>142.81865719800277</v>
      </c>
      <c r="F48" s="52">
        <f>+[1]Feuil1!$C43</f>
        <v>110.19410499999999</v>
      </c>
      <c r="G48" s="53">
        <v>32.624552198002768</v>
      </c>
    </row>
    <row r="49" spans="1:7" ht="15.75" customHeight="1" outlineLevel="1" x14ac:dyDescent="0.25">
      <c r="A49" s="16" t="s">
        <v>56</v>
      </c>
      <c r="B49" s="17">
        <f t="shared" si="0"/>
        <v>23.126350449886566</v>
      </c>
      <c r="C49" s="27">
        <f>+[1]Feuil1!$B44</f>
        <v>19.104854</v>
      </c>
      <c r="D49" s="18">
        <v>4.0214964498865653</v>
      </c>
      <c r="E49" s="51">
        <f t="shared" si="1"/>
        <v>14.635304449886565</v>
      </c>
      <c r="F49" s="52">
        <f>+[1]Feuil1!$C44</f>
        <v>10.613808000000001</v>
      </c>
      <c r="G49" s="53">
        <v>4.0214964498865653</v>
      </c>
    </row>
    <row r="50" spans="1:7" ht="15.75" customHeight="1" outlineLevel="1" x14ac:dyDescent="0.25">
      <c r="A50" s="16" t="s">
        <v>32</v>
      </c>
      <c r="B50" s="17">
        <f t="shared" si="0"/>
        <v>37.237980296169418</v>
      </c>
      <c r="C50" s="27">
        <f>+[1]Feuil1!$B45</f>
        <v>31.990521000000001</v>
      </c>
      <c r="D50" s="18">
        <v>5.2474592961694144</v>
      </c>
      <c r="E50" s="51">
        <f t="shared" si="1"/>
        <v>23.019971296169413</v>
      </c>
      <c r="F50" s="52">
        <f>+[1]Feuil1!$C45</f>
        <v>17.772511999999999</v>
      </c>
      <c r="G50" s="53">
        <v>5.2474592961694144</v>
      </c>
    </row>
    <row r="51" spans="1:7" ht="15.75" customHeight="1" outlineLevel="1" x14ac:dyDescent="0.25">
      <c r="A51" s="16" t="s">
        <v>31</v>
      </c>
      <c r="B51" s="17">
        <f t="shared" si="0"/>
        <v>20.952582090455344</v>
      </c>
      <c r="C51" s="27">
        <f>+[1]Feuil1!$B46</f>
        <v>15.409404</v>
      </c>
      <c r="D51" s="18">
        <v>5.5431780904553447</v>
      </c>
      <c r="E51" s="51">
        <f t="shared" si="1"/>
        <v>14.103958090455343</v>
      </c>
      <c r="F51" s="52">
        <f>+[1]Feuil1!$C46</f>
        <v>8.5607799999999994</v>
      </c>
      <c r="G51" s="53">
        <v>5.5431780904553447</v>
      </c>
    </row>
    <row r="52" spans="1:7" ht="15.75" customHeight="1" outlineLevel="1" x14ac:dyDescent="0.25">
      <c r="A52" s="16" t="s">
        <v>57</v>
      </c>
      <c r="B52" s="17">
        <f t="shared" si="0"/>
        <v>31.689966620699892</v>
      </c>
      <c r="C52" s="27">
        <f>+[1]Feuil1!$B47</f>
        <v>26.470828999999998</v>
      </c>
      <c r="D52" s="18">
        <v>5.2191376206998914</v>
      </c>
      <c r="E52" s="51">
        <f t="shared" si="1"/>
        <v>19.925153620699891</v>
      </c>
      <c r="F52" s="52">
        <f>+[1]Feuil1!$C47</f>
        <v>14.706016</v>
      </c>
      <c r="G52" s="53">
        <v>5.2191376206998914</v>
      </c>
    </row>
    <row r="53" spans="1:7" ht="15.75" customHeight="1" outlineLevel="1" x14ac:dyDescent="0.25">
      <c r="A53" s="16" t="s">
        <v>30</v>
      </c>
      <c r="B53" s="17">
        <f t="shared" si="0"/>
        <v>18.953939347255599</v>
      </c>
      <c r="C53" s="27">
        <f>+[1]Feuil1!$B48</f>
        <v>14.562339</v>
      </c>
      <c r="D53" s="18">
        <v>4.391600347255598</v>
      </c>
      <c r="E53" s="51">
        <f t="shared" si="1"/>
        <v>12.481789347255599</v>
      </c>
      <c r="F53" s="52">
        <f>+[1]Feuil1!$C48</f>
        <v>8.0901890000000005</v>
      </c>
      <c r="G53" s="53">
        <v>4.391600347255598</v>
      </c>
    </row>
    <row r="54" spans="1:7" ht="15.75" customHeight="1" outlineLevel="1" x14ac:dyDescent="0.25">
      <c r="A54" s="16" t="s">
        <v>29</v>
      </c>
      <c r="B54" s="17">
        <f t="shared" si="0"/>
        <v>23.584716274282002</v>
      </c>
      <c r="C54" s="27">
        <f>+[1]Feuil1!$B49</f>
        <v>19.683350000000001</v>
      </c>
      <c r="D54" s="18">
        <v>3.9013662742819997</v>
      </c>
      <c r="E54" s="51">
        <f t="shared" si="1"/>
        <v>14.836561274281999</v>
      </c>
      <c r="F54" s="52">
        <f>+[1]Feuil1!$C49</f>
        <v>10.935195</v>
      </c>
      <c r="G54" s="53">
        <v>3.9013662742819997</v>
      </c>
    </row>
    <row r="55" spans="1:7" ht="15.75" customHeight="1" outlineLevel="1" x14ac:dyDescent="0.25">
      <c r="A55" s="16" t="s">
        <v>58</v>
      </c>
      <c r="B55" s="17">
        <f t="shared" si="0"/>
        <v>23.571140936174565</v>
      </c>
      <c r="C55" s="27">
        <f>+[1]Feuil1!$B50</f>
        <v>21.966898</v>
      </c>
      <c r="D55" s="18">
        <v>1.6042429361745645</v>
      </c>
      <c r="E55" s="51">
        <f t="shared" si="1"/>
        <v>13.808074936174565</v>
      </c>
      <c r="F55" s="52">
        <f>+[1]Feuil1!$C50</f>
        <v>12.203832</v>
      </c>
      <c r="G55" s="53">
        <v>1.6042429361745645</v>
      </c>
    </row>
    <row r="56" spans="1:7" ht="15.75" customHeight="1" outlineLevel="1" x14ac:dyDescent="0.25">
      <c r="A56" s="16" t="s">
        <v>28</v>
      </c>
      <c r="B56" s="17">
        <f t="shared" si="0"/>
        <v>30.433185621087013</v>
      </c>
      <c r="C56" s="27">
        <f>+[1]Feuil1!$B51</f>
        <v>22.275409</v>
      </c>
      <c r="D56" s="18">
        <v>8.1577766210870113</v>
      </c>
      <c r="E56" s="51">
        <f t="shared" si="1"/>
        <v>20.533003621087012</v>
      </c>
      <c r="F56" s="52">
        <f>+[1]Feuil1!$C51</f>
        <v>12.375227000000001</v>
      </c>
      <c r="G56" s="53">
        <v>8.1577766210870113</v>
      </c>
    </row>
    <row r="57" spans="1:7" ht="15.75" customHeight="1" outlineLevel="1" x14ac:dyDescent="0.25">
      <c r="A57" s="16" t="s">
        <v>27</v>
      </c>
      <c r="B57" s="17">
        <f t="shared" si="0"/>
        <v>34.977444817703073</v>
      </c>
      <c r="C57" s="27">
        <f>+[1]Feuil1!$B52</f>
        <v>25.395</v>
      </c>
      <c r="D57" s="18">
        <v>9.5824448177030703</v>
      </c>
      <c r="E57" s="51">
        <f t="shared" si="1"/>
        <v>23.690777817703072</v>
      </c>
      <c r="F57" s="52">
        <f>+[1]Feuil1!$C52</f>
        <v>14.108333</v>
      </c>
      <c r="G57" s="53">
        <v>9.5824448177030703</v>
      </c>
    </row>
    <row r="58" spans="1:7" ht="15.75" customHeight="1" outlineLevel="1" x14ac:dyDescent="0.25">
      <c r="A58" s="16" t="s">
        <v>26</v>
      </c>
      <c r="B58" s="17">
        <f t="shared" si="0"/>
        <v>25.258056615990284</v>
      </c>
      <c r="C58" s="27">
        <f>+[1]Feuil1!$B53</f>
        <v>19.308879000000001</v>
      </c>
      <c r="D58" s="18">
        <v>5.9491776159902834</v>
      </c>
      <c r="E58" s="51">
        <f t="shared" si="1"/>
        <v>16.676332615990283</v>
      </c>
      <c r="F58" s="52">
        <f>+[1]Feuil1!$C53</f>
        <v>10.727155</v>
      </c>
      <c r="G58" s="53">
        <v>5.9491776159902834</v>
      </c>
    </row>
    <row r="59" spans="1:7" ht="15.75" customHeight="1" outlineLevel="1" x14ac:dyDescent="0.25">
      <c r="A59" s="16" t="s">
        <v>25</v>
      </c>
      <c r="B59" s="17">
        <f t="shared" si="0"/>
        <v>21.89994791759019</v>
      </c>
      <c r="C59" s="27">
        <f>+[1]Feuil1!$B54</f>
        <v>19.054926999999999</v>
      </c>
      <c r="D59" s="18">
        <v>2.8450209175901904</v>
      </c>
      <c r="E59" s="51">
        <f t="shared" si="1"/>
        <v>13.431091917590191</v>
      </c>
      <c r="F59" s="52">
        <f>+[1]Feuil1!$C54</f>
        <v>10.586071</v>
      </c>
      <c r="G59" s="53">
        <v>2.8450209175901904</v>
      </c>
    </row>
    <row r="60" spans="1:7" ht="15.75" customHeight="1" outlineLevel="1" x14ac:dyDescent="0.25">
      <c r="A60" s="16" t="s">
        <v>24</v>
      </c>
      <c r="B60" s="17">
        <f t="shared" si="0"/>
        <v>19.553208390431031</v>
      </c>
      <c r="C60" s="27">
        <f>+[1]Feuil1!$B55</f>
        <v>13.958596</v>
      </c>
      <c r="D60" s="18">
        <v>5.5946123904310294</v>
      </c>
      <c r="E60" s="51">
        <f t="shared" si="1"/>
        <v>13.34938739043103</v>
      </c>
      <c r="F60" s="52">
        <f>+[1]Feuil1!$C55</f>
        <v>7.7547750000000004</v>
      </c>
      <c r="G60" s="53">
        <v>5.5946123904310294</v>
      </c>
    </row>
    <row r="61" spans="1:7" ht="15.75" customHeight="1" outlineLevel="1" x14ac:dyDescent="0.25">
      <c r="A61" s="16" t="s">
        <v>59</v>
      </c>
      <c r="B61" s="17">
        <f t="shared" si="0"/>
        <v>12.917442542387217</v>
      </c>
      <c r="C61" s="27">
        <f>+[1]Feuil1!$B56</f>
        <v>10.12444</v>
      </c>
      <c r="D61" s="18">
        <v>2.7930025423872173</v>
      </c>
      <c r="E61" s="51">
        <f t="shared" si="1"/>
        <v>8.4176915423872174</v>
      </c>
      <c r="F61" s="52">
        <f>+[1]Feuil1!$C56</f>
        <v>5.624689</v>
      </c>
      <c r="G61" s="53">
        <v>2.7930025423872173</v>
      </c>
    </row>
    <row r="62" spans="1:7" ht="15.75" customHeight="1" outlineLevel="1" x14ac:dyDescent="0.25">
      <c r="A62" s="16" t="s">
        <v>23</v>
      </c>
      <c r="B62" s="17">
        <f t="shared" si="0"/>
        <v>10.806442396884842</v>
      </c>
      <c r="C62" s="27">
        <f>+[1]Feuil1!$B57</f>
        <v>7.8209600000000004</v>
      </c>
      <c r="D62" s="18">
        <v>2.9854823968848416</v>
      </c>
      <c r="E62" s="51">
        <f t="shared" si="1"/>
        <v>7.3304603968848419</v>
      </c>
      <c r="F62" s="52">
        <f>+[1]Feuil1!$C57</f>
        <v>4.3449780000000002</v>
      </c>
      <c r="G62" s="53">
        <v>2.9854823968848416</v>
      </c>
    </row>
    <row r="63" spans="1:7" ht="15.75" customHeight="1" outlineLevel="1" x14ac:dyDescent="0.25">
      <c r="A63" s="16" t="s">
        <v>22</v>
      </c>
      <c r="B63" s="17">
        <f t="shared" si="0"/>
        <v>7.2447966296884285</v>
      </c>
      <c r="C63" s="27">
        <f>+[1]Feuil1!$B58</f>
        <v>4.5491599999999996</v>
      </c>
      <c r="D63" s="18">
        <v>2.6956366296884293</v>
      </c>
      <c r="E63" s="51">
        <f t="shared" si="1"/>
        <v>5.222947629688429</v>
      </c>
      <c r="F63" s="52">
        <f>+[1]Feuil1!$C58</f>
        <v>2.5273110000000001</v>
      </c>
      <c r="G63" s="53">
        <v>2.6956366296884293</v>
      </c>
    </row>
    <row r="64" spans="1:7" ht="15.75" customHeight="1" outlineLevel="1" x14ac:dyDescent="0.25">
      <c r="A64" s="16" t="s">
        <v>60</v>
      </c>
      <c r="B64" s="17">
        <f t="shared" si="0"/>
        <v>12.514461905051988</v>
      </c>
      <c r="C64" s="27">
        <f>+[1]Feuil1!$B59</f>
        <v>9.139996</v>
      </c>
      <c r="D64" s="18">
        <v>3.3744659050519887</v>
      </c>
      <c r="E64" s="51">
        <f t="shared" si="1"/>
        <v>8.4522419050519879</v>
      </c>
      <c r="F64" s="52">
        <f>+[1]Feuil1!$C59</f>
        <v>5.0777760000000001</v>
      </c>
      <c r="G64" s="53">
        <v>3.3744659050519887</v>
      </c>
    </row>
    <row r="65" spans="1:8" ht="15.75" customHeight="1" outlineLevel="1" x14ac:dyDescent="0.25">
      <c r="A65" s="16" t="s">
        <v>21</v>
      </c>
      <c r="B65" s="17">
        <f t="shared" si="0"/>
        <v>8.6023053638957041</v>
      </c>
      <c r="C65" s="27">
        <f>+[1]Feuil1!$B60</f>
        <v>5.8188690000000003</v>
      </c>
      <c r="D65" s="18">
        <v>2.7834363638957034</v>
      </c>
      <c r="E65" s="51">
        <f t="shared" si="1"/>
        <v>6.016141363895704</v>
      </c>
      <c r="F65" s="52">
        <f>+[1]Feuil1!$C60</f>
        <v>3.2327050000000002</v>
      </c>
      <c r="G65" s="53">
        <v>2.7834363638957034</v>
      </c>
    </row>
    <row r="66" spans="1:8" ht="15.75" customHeight="1" outlineLevel="1" x14ac:dyDescent="0.25">
      <c r="A66" s="16" t="s">
        <v>20</v>
      </c>
      <c r="B66" s="17">
        <f t="shared" si="0"/>
        <v>10.067875785295087</v>
      </c>
      <c r="C66" s="27">
        <f>+[1]Feuil1!$B61</f>
        <v>7.0391250000000003</v>
      </c>
      <c r="D66" s="18">
        <v>3.0287507852950859</v>
      </c>
      <c r="E66" s="51">
        <f t="shared" si="1"/>
        <v>6.9393757852950859</v>
      </c>
      <c r="F66" s="52">
        <f>+[1]Feuil1!$C61</f>
        <v>3.910625</v>
      </c>
      <c r="G66" s="53">
        <v>3.0287507852950859</v>
      </c>
    </row>
    <row r="67" spans="1:8" ht="15.75" customHeight="1" outlineLevel="1" x14ac:dyDescent="0.25">
      <c r="A67" s="16" t="s">
        <v>61</v>
      </c>
      <c r="B67" s="17">
        <f t="shared" si="0"/>
        <v>11.919539749405656</v>
      </c>
      <c r="C67" s="27">
        <f>+[1]Feuil1!$B62</f>
        <v>10.31762</v>
      </c>
      <c r="D67" s="18">
        <v>1.6019197494056558</v>
      </c>
      <c r="E67" s="51">
        <f t="shared" si="1"/>
        <v>7.3339307494056563</v>
      </c>
      <c r="F67" s="52">
        <f>+[1]Feuil1!$C62</f>
        <v>5.732011</v>
      </c>
      <c r="G67" s="53">
        <v>1.6019197494056558</v>
      </c>
    </row>
    <row r="68" spans="1:8" ht="15.75" customHeight="1" outlineLevel="1" x14ac:dyDescent="0.25">
      <c r="A68" s="16" t="s">
        <v>19</v>
      </c>
      <c r="B68" s="17">
        <f t="shared" si="0"/>
        <v>12.193983288917408</v>
      </c>
      <c r="C68" s="27">
        <f>+[1]Feuil1!$B63</f>
        <v>6.8633660000000001</v>
      </c>
      <c r="D68" s="18">
        <v>5.3306172889174084</v>
      </c>
      <c r="E68" s="51">
        <f t="shared" si="1"/>
        <v>9.1435982889174081</v>
      </c>
      <c r="F68" s="52">
        <f>+[1]Feuil1!$C63</f>
        <v>3.8129810000000002</v>
      </c>
      <c r="G68" s="53">
        <v>5.3306172889174084</v>
      </c>
    </row>
    <row r="69" spans="1:8" ht="15.75" customHeight="1" outlineLevel="1" x14ac:dyDescent="0.25">
      <c r="A69" s="16" t="s">
        <v>18</v>
      </c>
      <c r="B69" s="17">
        <f t="shared" si="0"/>
        <v>10.501117656417048</v>
      </c>
      <c r="C69" s="27">
        <f>+[1]Feuil1!$B64</f>
        <v>6.9876760000000004</v>
      </c>
      <c r="D69" s="18">
        <v>3.5134416564170463</v>
      </c>
      <c r="E69" s="51">
        <f t="shared" si="1"/>
        <v>7.3954836564170465</v>
      </c>
      <c r="F69" s="52">
        <f>+[1]Feuil1!$C64</f>
        <v>3.8820420000000002</v>
      </c>
      <c r="G69" s="53">
        <v>3.5134416564170463</v>
      </c>
    </row>
    <row r="70" spans="1:8" ht="15.75" customHeight="1" outlineLevel="1" x14ac:dyDescent="0.25">
      <c r="A70" s="16" t="s">
        <v>17</v>
      </c>
      <c r="B70" s="17">
        <f t="shared" si="0"/>
        <v>13.632752376755722</v>
      </c>
      <c r="C70" s="27">
        <f>+[1]Feuil1!$B65</f>
        <v>9.3613759999999999</v>
      </c>
      <c r="D70" s="18">
        <v>4.2713763767557209</v>
      </c>
      <c r="E70" s="51">
        <f t="shared" si="1"/>
        <v>9.4721413767557205</v>
      </c>
      <c r="F70" s="52">
        <f>+[1]Feuil1!$C65</f>
        <v>5.2007649999999996</v>
      </c>
      <c r="G70" s="53">
        <v>4.2713763767557209</v>
      </c>
    </row>
    <row r="71" spans="1:8" ht="15.75" customHeight="1" outlineLevel="1" x14ac:dyDescent="0.25">
      <c r="A71" s="16" t="s">
        <v>16</v>
      </c>
      <c r="B71" s="17">
        <f t="shared" si="0"/>
        <v>10.34601768984667</v>
      </c>
      <c r="C71" s="27">
        <f>+[1]Feuil1!$B66</f>
        <v>7.3226839999999997</v>
      </c>
      <c r="D71" s="18">
        <v>3.0233336898466701</v>
      </c>
      <c r="E71" s="51">
        <f t="shared" si="1"/>
        <v>7.09149168984667</v>
      </c>
      <c r="F71" s="52">
        <f>+[1]Feuil1!$C66</f>
        <v>4.0681580000000004</v>
      </c>
      <c r="G71" s="53">
        <v>3.0233336898466701</v>
      </c>
    </row>
    <row r="72" spans="1:8" ht="15.75" customHeight="1" outlineLevel="1" thickBot="1" x14ac:dyDescent="0.3">
      <c r="A72" s="22" t="s">
        <v>15</v>
      </c>
      <c r="B72" s="23">
        <f t="shared" si="0"/>
        <v>11.92109160841613</v>
      </c>
      <c r="C72" s="27">
        <f>+[1]Feuil1!$B67</f>
        <v>7.7450559999999999</v>
      </c>
      <c r="D72" s="24">
        <v>4.1760356084161314</v>
      </c>
      <c r="E72" s="54">
        <f t="shared" si="1"/>
        <v>8.4788446084161322</v>
      </c>
      <c r="F72" s="52">
        <f>+[1]Feuil1!$C67</f>
        <v>4.3028089999999999</v>
      </c>
      <c r="G72" s="55">
        <v>4.1760356084161314</v>
      </c>
      <c r="H72" s="7"/>
    </row>
    <row r="73" spans="1:8" ht="15.75" customHeight="1" outlineLevel="1" x14ac:dyDescent="0.25">
      <c r="A73" s="62" t="s">
        <v>91</v>
      </c>
      <c r="B73" s="63"/>
      <c r="C73" s="63"/>
      <c r="D73" s="63"/>
      <c r="E73" s="63"/>
      <c r="F73" s="63"/>
      <c r="G73" s="63"/>
      <c r="H73" s="7"/>
    </row>
    <row r="74" spans="1:8" ht="15.75" customHeight="1" outlineLevel="1" x14ac:dyDescent="0.25">
      <c r="A74" s="62" t="s">
        <v>90</v>
      </c>
      <c r="B74" s="63"/>
      <c r="C74" s="63"/>
      <c r="D74" s="63"/>
      <c r="E74" s="63"/>
      <c r="F74" s="63"/>
      <c r="G74" s="63"/>
      <c r="H74" s="7"/>
    </row>
    <row r="75" spans="1:8" ht="15.75" customHeight="1" outlineLevel="1" x14ac:dyDescent="0.25">
      <c r="A75" s="28" t="s">
        <v>89</v>
      </c>
      <c r="B75" s="7"/>
      <c r="C75" s="7"/>
      <c r="D75" s="7"/>
      <c r="E75" s="7"/>
      <c r="F75" s="7"/>
      <c r="G75" s="7"/>
      <c r="H75" s="7"/>
    </row>
    <row r="76" spans="1:8" ht="15.75" customHeight="1" outlineLevel="1" x14ac:dyDescent="0.25">
      <c r="A76" s="7"/>
      <c r="B76" s="7"/>
      <c r="C76" s="7"/>
      <c r="D76" s="7"/>
      <c r="E76" s="7"/>
      <c r="F76" s="7"/>
      <c r="G76" s="7"/>
    </row>
    <row r="77" spans="1:8" ht="15.75" customHeight="1" outlineLevel="1" x14ac:dyDescent="0.25">
      <c r="A77" s="7"/>
      <c r="B77" s="7"/>
      <c r="C77" s="7"/>
      <c r="D77" s="7"/>
      <c r="E77" s="7"/>
      <c r="F77" s="7"/>
      <c r="G77" s="7"/>
    </row>
    <row r="78" spans="1:8" outlineLevel="1" x14ac:dyDescent="0.25">
      <c r="A78" s="7"/>
      <c r="B78" s="7"/>
      <c r="C78" s="7"/>
      <c r="D78" s="7"/>
      <c r="E78" s="7"/>
      <c r="F78" s="7"/>
      <c r="G78" s="7"/>
    </row>
    <row r="79" spans="1:8" ht="15.75" customHeight="1" outlineLevel="1" x14ac:dyDescent="0.25">
      <c r="A79" t="s">
        <v>81</v>
      </c>
      <c r="B79" s="64"/>
      <c r="C79" s="64"/>
      <c r="E79" s="7"/>
      <c r="F79" s="7"/>
      <c r="G79" s="7"/>
    </row>
    <row r="80" spans="1:8" ht="15.75" customHeight="1" outlineLevel="1" x14ac:dyDescent="0.25">
      <c r="A80" s="11" t="s">
        <v>2</v>
      </c>
      <c r="B80" s="1"/>
      <c r="C80" s="1"/>
      <c r="D80" s="1"/>
      <c r="E80" s="1"/>
      <c r="F80" s="1"/>
      <c r="G80" s="1"/>
    </row>
    <row r="81" spans="1:7" outlineLevel="1" x14ac:dyDescent="0.25">
      <c r="A81" s="3" t="s">
        <v>92</v>
      </c>
    </row>
    <row r="82" spans="1:7" outlineLevel="1" x14ac:dyDescent="0.25">
      <c r="A82" s="3" t="s">
        <v>95</v>
      </c>
    </row>
    <row r="83" spans="1:7" ht="15.75" customHeight="1" outlineLevel="1" x14ac:dyDescent="0.25">
      <c r="A83" s="12"/>
      <c r="B83" s="13"/>
      <c r="C83" s="13"/>
      <c r="D83" s="13"/>
      <c r="E83" s="13"/>
      <c r="F83" s="13"/>
      <c r="G83" s="13"/>
    </row>
    <row r="84" spans="1:7" ht="15.75" customHeight="1" outlineLevel="1" x14ac:dyDescent="0.25">
      <c r="B84" s="25" t="s">
        <v>1</v>
      </c>
      <c r="G84" s="10"/>
    </row>
    <row r="85" spans="1:7" ht="15.75" customHeight="1" outlineLevel="1" x14ac:dyDescent="0.25">
      <c r="A85" s="6" t="s">
        <v>4</v>
      </c>
      <c r="B85" s="19">
        <v>2020</v>
      </c>
      <c r="F85" s="7"/>
      <c r="G85" s="7"/>
    </row>
    <row r="86" spans="1:7" ht="16.5" customHeight="1" outlineLevel="1" x14ac:dyDescent="0.25">
      <c r="A86" s="5" t="s">
        <v>44</v>
      </c>
      <c r="B86" s="20">
        <v>1277.9371659999999</v>
      </c>
      <c r="F86" s="7"/>
      <c r="G86" s="7"/>
    </row>
    <row r="87" spans="1:7" ht="15" customHeight="1" outlineLevel="1" x14ac:dyDescent="0.25">
      <c r="A87" s="5" t="s">
        <v>43</v>
      </c>
      <c r="B87" s="20">
        <v>1337.062099</v>
      </c>
      <c r="F87" s="7"/>
      <c r="G87" s="7"/>
    </row>
    <row r="88" spans="1:7" ht="15.75" customHeight="1" outlineLevel="1" x14ac:dyDescent="0.25">
      <c r="A88" s="5" t="s">
        <v>42</v>
      </c>
      <c r="B88" s="20">
        <v>1327.5867929999999</v>
      </c>
      <c r="F88" s="7"/>
      <c r="G88" s="7"/>
    </row>
    <row r="89" spans="1:7" ht="15.75" customHeight="1" outlineLevel="1" x14ac:dyDescent="0.25">
      <c r="A89" s="5" t="s">
        <v>3</v>
      </c>
      <c r="B89" s="20">
        <v>1464.9009490000001</v>
      </c>
      <c r="F89" s="7"/>
      <c r="G89" s="7"/>
    </row>
    <row r="90" spans="1:7" outlineLevel="1" x14ac:dyDescent="0.25">
      <c r="A90" s="8"/>
      <c r="B90" s="14"/>
      <c r="C90" s="9"/>
    </row>
    <row r="91" spans="1:7" ht="15.75" customHeight="1" outlineLevel="1" x14ac:dyDescent="0.25">
      <c r="B91" s="26" t="s">
        <v>1</v>
      </c>
      <c r="F91" s="15"/>
    </row>
    <row r="92" spans="1:7" ht="15.75" customHeight="1" outlineLevel="1" x14ac:dyDescent="0.25">
      <c r="A92" s="6" t="s">
        <v>5</v>
      </c>
      <c r="B92" s="19">
        <v>2020</v>
      </c>
      <c r="F92" s="13"/>
      <c r="G92" s="13"/>
    </row>
    <row r="93" spans="1:7" ht="15.75" customHeight="1" outlineLevel="1" x14ac:dyDescent="0.25">
      <c r="A93" s="5" t="s">
        <v>46</v>
      </c>
      <c r="B93" s="21">
        <v>58482.119501000001</v>
      </c>
      <c r="F93" s="13"/>
      <c r="G93" s="13"/>
    </row>
    <row r="94" spans="1:7" outlineLevel="1" x14ac:dyDescent="0.25">
      <c r="A94" s="5" t="s">
        <v>45</v>
      </c>
      <c r="B94" s="21">
        <v>93797.031849999999</v>
      </c>
    </row>
    <row r="95" spans="1:7" outlineLevel="1" x14ac:dyDescent="0.25">
      <c r="A95" s="8"/>
      <c r="B95" s="9"/>
      <c r="C95" s="9"/>
    </row>
    <row r="96" spans="1:7" outlineLevel="1" x14ac:dyDescent="0.25"/>
    <row r="105" ht="15" customHeight="1" x14ac:dyDescent="0.25"/>
    <row r="106" ht="15" customHeight="1" x14ac:dyDescent="0.25"/>
  </sheetData>
  <mergeCells count="8">
    <mergeCell ref="B79:C79"/>
    <mergeCell ref="A1:A2"/>
    <mergeCell ref="B3:F3"/>
    <mergeCell ref="A7:B7"/>
    <mergeCell ref="B9:G9"/>
    <mergeCell ref="B10:D10"/>
    <mergeCell ref="E10:G10"/>
    <mergeCell ref="B1:G2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Footer>&amp;LANNEXE A1 DRG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9"/>
  <sheetViews>
    <sheetView topLeftCell="A4" zoomScaleNormal="100" workbookViewId="0">
      <selection activeCell="C16" sqref="C16"/>
    </sheetView>
  </sheetViews>
  <sheetFormatPr baseColWidth="10" defaultRowHeight="15" outlineLevelRow="1" x14ac:dyDescent="0.25"/>
  <cols>
    <col min="1" max="1" width="53.5703125" style="29" customWidth="1"/>
    <col min="2" max="2" width="29.85546875" style="56" customWidth="1"/>
    <col min="3" max="16384" width="11.42578125" style="29"/>
  </cols>
  <sheetData>
    <row r="1" spans="1:2" ht="15" customHeight="1" outlineLevel="1" x14ac:dyDescent="0.25">
      <c r="A1" s="80" t="s">
        <v>79</v>
      </c>
      <c r="B1" s="82"/>
    </row>
    <row r="2" spans="1:2" ht="54" customHeight="1" outlineLevel="1" x14ac:dyDescent="0.25">
      <c r="A2" s="81"/>
      <c r="B2" s="82"/>
    </row>
    <row r="3" spans="1:2" ht="17.25" customHeight="1" outlineLevel="1" x14ac:dyDescent="0.25">
      <c r="A3" s="60" t="s">
        <v>82</v>
      </c>
      <c r="B3" s="30"/>
    </row>
    <row r="4" spans="1:2" customFormat="1" ht="50.25" customHeight="1" outlineLevel="1" x14ac:dyDescent="0.25">
      <c r="A4" s="83" t="s">
        <v>72</v>
      </c>
      <c r="B4" s="83"/>
    </row>
    <row r="5" spans="1:2" customFormat="1" outlineLevel="1" x14ac:dyDescent="0.25">
      <c r="A5" s="3" t="s">
        <v>96</v>
      </c>
    </row>
    <row r="6" spans="1:2" customFormat="1" outlineLevel="1" x14ac:dyDescent="0.25">
      <c r="A6" s="3" t="s">
        <v>95</v>
      </c>
    </row>
    <row r="7" spans="1:2" ht="18.75" customHeight="1" outlineLevel="1" x14ac:dyDescent="0.25">
      <c r="A7" s="31"/>
    </row>
    <row r="8" spans="1:2" ht="15.75" customHeight="1" outlineLevel="1" x14ac:dyDescent="0.25">
      <c r="A8" s="32" t="s">
        <v>48</v>
      </c>
      <c r="B8" s="33" t="s">
        <v>78</v>
      </c>
    </row>
    <row r="9" spans="1:2" ht="15.75" customHeight="1" outlineLevel="1" x14ac:dyDescent="0.25">
      <c r="A9" s="35" t="s">
        <v>73</v>
      </c>
      <c r="B9" s="57"/>
    </row>
    <row r="10" spans="1:2" ht="15.75" customHeight="1" outlineLevel="1" x14ac:dyDescent="0.25">
      <c r="A10" s="35" t="s">
        <v>14</v>
      </c>
      <c r="B10" s="57">
        <f>+[2]TARIF!$I$16</f>
        <v>0.50679998975559293</v>
      </c>
    </row>
    <row r="11" spans="1:2" ht="15.75" customHeight="1" outlineLevel="1" x14ac:dyDescent="0.25">
      <c r="A11" s="35" t="s">
        <v>13</v>
      </c>
      <c r="B11" s="57"/>
    </row>
    <row r="12" spans="1:2" ht="15.75" customHeight="1" outlineLevel="1" x14ac:dyDescent="0.25">
      <c r="A12" s="35" t="s">
        <v>49</v>
      </c>
      <c r="B12" s="57"/>
    </row>
    <row r="13" spans="1:2" ht="15.75" customHeight="1" outlineLevel="1" x14ac:dyDescent="0.25">
      <c r="A13" s="35" t="s">
        <v>50</v>
      </c>
      <c r="B13" s="57">
        <f>+[2]TARIF!$I$15</f>
        <v>0.18597260937900778</v>
      </c>
    </row>
    <row r="14" spans="1:2" ht="15.75" customHeight="1" outlineLevel="1" x14ac:dyDescent="0.25">
      <c r="A14" s="35" t="s">
        <v>51</v>
      </c>
      <c r="B14" s="57">
        <f>+[2]TARIF!$I$14</f>
        <v>3.2965561831136338E-2</v>
      </c>
    </row>
    <row r="15" spans="1:2" ht="15.75" customHeight="1" outlineLevel="1" x14ac:dyDescent="0.25">
      <c r="A15" s="35" t="s">
        <v>12</v>
      </c>
      <c r="B15" s="57">
        <f>+[2]TARIF!$I$13</f>
        <v>9.6160222361443226E-2</v>
      </c>
    </row>
    <row r="16" spans="1:2" ht="15.75" customHeight="1" outlineLevel="1" x14ac:dyDescent="0.25">
      <c r="A16" s="35" t="s">
        <v>11</v>
      </c>
      <c r="B16" s="57"/>
    </row>
    <row r="17" spans="1:2" ht="15.75" customHeight="1" outlineLevel="1" x14ac:dyDescent="0.25">
      <c r="A17" s="35" t="s">
        <v>10</v>
      </c>
      <c r="B17" s="57"/>
    </row>
    <row r="18" spans="1:2" ht="15.75" customHeight="1" outlineLevel="1" x14ac:dyDescent="0.25">
      <c r="A18" s="35" t="s">
        <v>9</v>
      </c>
      <c r="B18" s="57">
        <f>+[2]TARIF!$I$12</f>
        <v>0.23795843026679239</v>
      </c>
    </row>
    <row r="19" spans="1:2" ht="15.75" customHeight="1" outlineLevel="1" x14ac:dyDescent="0.25">
      <c r="A19" s="35" t="s">
        <v>62</v>
      </c>
      <c r="B19" s="57">
        <f>+[2]TARIF!$I$11</f>
        <v>7.7740233796455366E-2</v>
      </c>
    </row>
    <row r="20" spans="1:2" ht="15.75" customHeight="1" outlineLevel="1" x14ac:dyDescent="0.25">
      <c r="A20" s="35" t="s">
        <v>8</v>
      </c>
      <c r="B20" s="57"/>
    </row>
    <row r="21" spans="1:2" ht="15.75" customHeight="1" outlineLevel="1" x14ac:dyDescent="0.25">
      <c r="A21" s="35" t="s">
        <v>74</v>
      </c>
      <c r="B21" s="57">
        <f>+[2]TARIF!$I$10</f>
        <v>0.16926611721829271</v>
      </c>
    </row>
    <row r="22" spans="1:2" ht="15.75" customHeight="1" outlineLevel="1" x14ac:dyDescent="0.25">
      <c r="A22" s="35" t="s">
        <v>52</v>
      </c>
      <c r="B22" s="57">
        <f>+[2]TARIF!$I$9</f>
        <v>0.12486587967452904</v>
      </c>
    </row>
    <row r="23" spans="1:2" ht="15.75" customHeight="1" outlineLevel="1" x14ac:dyDescent="0.25">
      <c r="A23" s="35" t="s">
        <v>75</v>
      </c>
      <c r="B23" s="57">
        <f>+[2]TARIF!$I$8</f>
        <v>8.7827665904295221E-2</v>
      </c>
    </row>
    <row r="24" spans="1:2" ht="15.75" customHeight="1" outlineLevel="1" x14ac:dyDescent="0.25">
      <c r="A24" s="35" t="s">
        <v>76</v>
      </c>
      <c r="B24" s="57">
        <f>+[2]TARIF!$I$7</f>
        <v>7.4493163279310812E-2</v>
      </c>
    </row>
    <row r="25" spans="1:2" ht="15.75" customHeight="1" outlineLevel="1" x14ac:dyDescent="0.25">
      <c r="A25" s="35" t="s">
        <v>77</v>
      </c>
      <c r="B25" s="57">
        <f>+[2]TARIF!$I$6</f>
        <v>0.46876984470069527</v>
      </c>
    </row>
    <row r="26" spans="1:2" ht="15.75" customHeight="1" outlineLevel="1" x14ac:dyDescent="0.25">
      <c r="A26" s="35" t="s">
        <v>7</v>
      </c>
      <c r="B26" s="57">
        <f>+[2]TARIF!$I$5</f>
        <v>0.1844844640999638</v>
      </c>
    </row>
    <row r="27" spans="1:2" ht="15.75" customHeight="1" outlineLevel="1" x14ac:dyDescent="0.25">
      <c r="A27" s="35" t="s">
        <v>47</v>
      </c>
      <c r="B27" s="57"/>
    </row>
    <row r="28" spans="1:2" ht="15.75" customHeight="1" outlineLevel="1" x14ac:dyDescent="0.25">
      <c r="A28" s="35" t="s">
        <v>6</v>
      </c>
      <c r="B28" s="57"/>
    </row>
    <row r="29" spans="1:2" ht="15.75" customHeight="1" outlineLevel="1" x14ac:dyDescent="0.25">
      <c r="A29" s="35" t="s">
        <v>53</v>
      </c>
      <c r="B29" s="57">
        <f>+[2]TARIF!$I$21</f>
        <v>0.52558065289140976</v>
      </c>
    </row>
    <row r="30" spans="1:2" ht="15.75" customHeight="1" outlineLevel="1" x14ac:dyDescent="0.25">
      <c r="A30" s="35" t="s">
        <v>41</v>
      </c>
      <c r="B30" s="57"/>
    </row>
    <row r="31" spans="1:2" ht="15.75" customHeight="1" outlineLevel="1" x14ac:dyDescent="0.25">
      <c r="A31" s="35" t="s">
        <v>40</v>
      </c>
      <c r="B31" s="57"/>
    </row>
    <row r="32" spans="1:2" ht="15.75" customHeight="1" outlineLevel="1" x14ac:dyDescent="0.25">
      <c r="A32" s="35" t="s">
        <v>54</v>
      </c>
      <c r="B32" s="57">
        <f>+[2]TARIF!$I$20</f>
        <v>1.9252012723335343</v>
      </c>
    </row>
    <row r="33" spans="1:2" ht="15.75" customHeight="1" outlineLevel="1" x14ac:dyDescent="0.25">
      <c r="A33" s="35" t="s">
        <v>39</v>
      </c>
      <c r="B33" s="57"/>
    </row>
    <row r="34" spans="1:2" ht="15.75" customHeight="1" outlineLevel="1" x14ac:dyDescent="0.25">
      <c r="A34" s="35" t="s">
        <v>38</v>
      </c>
      <c r="B34" s="57"/>
    </row>
    <row r="35" spans="1:2" ht="15.75" customHeight="1" outlineLevel="1" x14ac:dyDescent="0.25">
      <c r="A35" s="35" t="s">
        <v>37</v>
      </c>
      <c r="B35" s="57"/>
    </row>
    <row r="36" spans="1:2" ht="15.75" customHeight="1" outlineLevel="1" x14ac:dyDescent="0.25">
      <c r="A36" s="35" t="s">
        <v>36</v>
      </c>
      <c r="B36" s="57"/>
    </row>
    <row r="37" spans="1:2" ht="15.75" customHeight="1" outlineLevel="1" x14ac:dyDescent="0.25">
      <c r="A37" s="35" t="s">
        <v>35</v>
      </c>
      <c r="B37" s="57">
        <f>+[2]TARIF!$I$19</f>
        <v>0.78044708835261645</v>
      </c>
    </row>
    <row r="38" spans="1:2" ht="15.75" customHeight="1" outlineLevel="1" x14ac:dyDescent="0.25">
      <c r="A38" s="35" t="s">
        <v>34</v>
      </c>
      <c r="B38" s="57"/>
    </row>
    <row r="39" spans="1:2" ht="15.75" customHeight="1" outlineLevel="1" x14ac:dyDescent="0.25">
      <c r="A39" s="35" t="s">
        <v>33</v>
      </c>
      <c r="B39" s="57">
        <f>+[2]TARIF!$I$18</f>
        <v>0.22702146536639958</v>
      </c>
    </row>
    <row r="40" spans="1:2" ht="15.75" customHeight="1" outlineLevel="1" x14ac:dyDescent="0.25">
      <c r="A40" s="35" t="s">
        <v>55</v>
      </c>
      <c r="B40" s="57">
        <f>+[2]TARIF!$I$17</f>
        <v>0.31022198919789146</v>
      </c>
    </row>
    <row r="41" spans="1:2" ht="15.75" customHeight="1" outlineLevel="1" x14ac:dyDescent="0.25">
      <c r="A41" s="35" t="s">
        <v>56</v>
      </c>
      <c r="B41" s="57"/>
    </row>
    <row r="42" spans="1:2" ht="15.75" customHeight="1" outlineLevel="1" x14ac:dyDescent="0.25">
      <c r="A42" s="35" t="s">
        <v>32</v>
      </c>
      <c r="B42" s="57"/>
    </row>
    <row r="43" spans="1:2" ht="15.75" customHeight="1" outlineLevel="1" x14ac:dyDescent="0.25">
      <c r="A43" s="35" t="s">
        <v>31</v>
      </c>
      <c r="B43" s="57"/>
    </row>
    <row r="44" spans="1:2" ht="15.75" customHeight="1" outlineLevel="1" x14ac:dyDescent="0.25">
      <c r="A44" s="35" t="s">
        <v>57</v>
      </c>
      <c r="B44" s="57"/>
    </row>
    <row r="45" spans="1:2" ht="15.75" customHeight="1" outlineLevel="1" x14ac:dyDescent="0.25">
      <c r="A45" s="35" t="s">
        <v>30</v>
      </c>
      <c r="B45" s="57"/>
    </row>
    <row r="46" spans="1:2" ht="15.75" customHeight="1" outlineLevel="1" x14ac:dyDescent="0.25">
      <c r="A46" s="35" t="s">
        <v>29</v>
      </c>
      <c r="B46" s="57"/>
    </row>
    <row r="47" spans="1:2" ht="15.75" customHeight="1" outlineLevel="1" x14ac:dyDescent="0.25">
      <c r="A47" s="35" t="s">
        <v>58</v>
      </c>
      <c r="B47" s="57"/>
    </row>
    <row r="48" spans="1:2" ht="15.75" customHeight="1" outlineLevel="1" x14ac:dyDescent="0.25">
      <c r="A48" s="35" t="s">
        <v>28</v>
      </c>
      <c r="B48" s="57"/>
    </row>
    <row r="49" spans="1:2" ht="15.75" customHeight="1" outlineLevel="1" x14ac:dyDescent="0.25">
      <c r="A49" s="35" t="s">
        <v>27</v>
      </c>
      <c r="B49" s="57"/>
    </row>
    <row r="50" spans="1:2" ht="15.75" customHeight="1" outlineLevel="1" x14ac:dyDescent="0.25">
      <c r="A50" s="35" t="s">
        <v>26</v>
      </c>
      <c r="B50" s="57"/>
    </row>
    <row r="51" spans="1:2" ht="15.75" customHeight="1" outlineLevel="1" x14ac:dyDescent="0.25">
      <c r="A51" s="35" t="s">
        <v>25</v>
      </c>
      <c r="B51" s="57">
        <f>+[2]TARIF!$I$22</f>
        <v>0.39700002230884779</v>
      </c>
    </row>
    <row r="52" spans="1:2" ht="15.75" customHeight="1" outlineLevel="1" x14ac:dyDescent="0.25">
      <c r="A52" s="35" t="s">
        <v>24</v>
      </c>
      <c r="B52" s="57"/>
    </row>
    <row r="53" spans="1:2" ht="15.75" customHeight="1" outlineLevel="1" x14ac:dyDescent="0.25">
      <c r="A53" s="35" t="s">
        <v>59</v>
      </c>
      <c r="B53" s="57"/>
    </row>
    <row r="54" spans="1:2" ht="15.75" customHeight="1" outlineLevel="1" x14ac:dyDescent="0.25">
      <c r="A54" s="35" t="s">
        <v>23</v>
      </c>
      <c r="B54" s="57"/>
    </row>
    <row r="55" spans="1:2" ht="15.75" customHeight="1" outlineLevel="1" x14ac:dyDescent="0.25">
      <c r="A55" s="35" t="s">
        <v>22</v>
      </c>
      <c r="B55" s="57"/>
    </row>
    <row r="56" spans="1:2" ht="15.75" customHeight="1" outlineLevel="1" x14ac:dyDescent="0.25">
      <c r="A56" s="35" t="s">
        <v>60</v>
      </c>
      <c r="B56" s="57"/>
    </row>
    <row r="57" spans="1:2" ht="15.75" customHeight="1" outlineLevel="1" x14ac:dyDescent="0.25">
      <c r="A57" s="35" t="s">
        <v>21</v>
      </c>
      <c r="B57" s="57"/>
    </row>
    <row r="58" spans="1:2" ht="15.75" customHeight="1" outlineLevel="1" x14ac:dyDescent="0.25">
      <c r="A58" s="35" t="s">
        <v>20</v>
      </c>
      <c r="B58" s="57"/>
    </row>
    <row r="59" spans="1:2" ht="15.75" customHeight="1" outlineLevel="1" x14ac:dyDescent="0.25">
      <c r="A59" s="35" t="s">
        <v>61</v>
      </c>
      <c r="B59" s="57"/>
    </row>
    <row r="60" spans="1:2" ht="15.75" customHeight="1" outlineLevel="1" x14ac:dyDescent="0.25">
      <c r="A60" s="35" t="s">
        <v>19</v>
      </c>
      <c r="B60" s="57"/>
    </row>
    <row r="61" spans="1:2" ht="15.75" customHeight="1" outlineLevel="1" x14ac:dyDescent="0.25">
      <c r="A61" s="35" t="s">
        <v>18</v>
      </c>
      <c r="B61" s="57"/>
    </row>
    <row r="62" spans="1:2" ht="15.75" customHeight="1" outlineLevel="1" x14ac:dyDescent="0.25">
      <c r="A62" s="35" t="s">
        <v>17</v>
      </c>
      <c r="B62" s="57"/>
    </row>
    <row r="63" spans="1:2" ht="15.75" customHeight="1" outlineLevel="1" x14ac:dyDescent="0.25">
      <c r="A63" s="35" t="s">
        <v>16</v>
      </c>
      <c r="B63" s="57"/>
    </row>
    <row r="64" spans="1:2" ht="15.75" customHeight="1" outlineLevel="1" x14ac:dyDescent="0.25">
      <c r="A64" s="35" t="s">
        <v>15</v>
      </c>
      <c r="B64" s="57"/>
    </row>
    <row r="65" spans="1:2" ht="15.75" customHeight="1" outlineLevel="1" x14ac:dyDescent="0.25">
      <c r="A65" s="34"/>
    </row>
    <row r="66" spans="1:2" x14ac:dyDescent="0.25">
      <c r="A66" s="79"/>
      <c r="B66" s="79"/>
    </row>
    <row r="68" spans="1:2" ht="15" customHeight="1" x14ac:dyDescent="0.25"/>
    <row r="69" spans="1:2" ht="15" customHeight="1" x14ac:dyDescent="0.25"/>
  </sheetData>
  <mergeCells count="4">
    <mergeCell ref="A66:B66"/>
    <mergeCell ref="A1:A2"/>
    <mergeCell ref="B1:B2"/>
    <mergeCell ref="A4:B4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Footer>&amp;LANNEXE A1 DRG 2020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PB</vt:lpstr>
      <vt:lpstr>PE</vt:lpstr>
      <vt:lpstr>PB!Impression_des_titres</vt:lpstr>
      <vt:lpstr>PB!S_1</vt:lpstr>
      <vt:lpstr>PE!Zone_d_impression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8703336Y</dc:creator>
  <cp:lastModifiedBy>7809196G</cp:lastModifiedBy>
  <cp:lastPrinted>2019-01-24T16:04:05Z</cp:lastPrinted>
  <dcterms:created xsi:type="dcterms:W3CDTF">2013-06-07T11:36:59Z</dcterms:created>
  <dcterms:modified xsi:type="dcterms:W3CDTF">2019-06-24T07:36:33Z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ive">
    <vt:lpwstr>Reportive</vt:lpwstr>
  </property>
</Properties>
</file>